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27" documentId="120_S{2AC9BD13-BADA-5192-A53E-5A8FF88502F6}" xr6:coauthVersionLast="47" xr6:coauthVersionMax="47" xr10:uidLastSave="{A314649C-6310-4404-BC25-B4EE045D48D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<sst xmlns="http://schemas.openxmlformats.org/spreadsheetml/2006/main" count="180275" uniqueCount="39122">
  <si>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</si>
  <si>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</si>
  <si>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</si>
  <si>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</si>
  <si>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</si>
  <si>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</si>
  <si>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</si>
  <si>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</si>
  <si>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</si>
  <si>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</si>
  <si>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</si>
  <si>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</si>
  <si>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</si>
  <si>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</si>
  <si>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</si>
  <si>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</si>
  <si>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</si>
  <si>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</si>
  <si>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</si>
  <si>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</si>
  <si>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</si>
  <si>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</si>
  <si>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</si>
  <si>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</si>
  <si>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</si>
  <si>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</si>
  <si>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</si>
  <si>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</si>
  <si>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</si>
  <si>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</si>
  <si>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</si>
  <si>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</si>
  <si>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</si>
  <si>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</si>
  <si>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</si>
  <si>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</si>
  <si>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</si>
  <si>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</si>
  <si>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</si>
  <si>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</si>
  <si>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</si>
  <si>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</si>
  <si>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</si>
  <si>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</si>
  <si>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</si>
  <si>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</si>
  <si>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</si>
  <si>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</si>
  <si>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</si>
  <si>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</si>
  <si>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</si>
  <si>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</si>
  <si>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</si>
  <si>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</si>
  <si>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</si>
  <si>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</si>
  <si>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</si>
  <si>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</si>
  <si>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</si>
  <si>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</si>
  <si>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</si>
  <si>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</si>
  <si>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</si>
  <si>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</si>
  <si>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</si>
  <si>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</si>
  <si>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</si>
  <si>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</si>
  <si>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</si>
  <si>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</si>
  <si>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</si>
  <si>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</si>
  <si>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</si>
  <si>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</si>
  <si>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</si>
  <si>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</si>
  <si>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</si>
  <si>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</si>
  <si>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</si>
  <si>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</si>
  <si>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</si>
  <si>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</si>
  <si>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</si>
  <si>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</si>
  <si>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</si>
  <si>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</si>
  <si>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</si>
  <si>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</si>
  <si>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</si>
  <si>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</si>
  <si>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</si>
  <si>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</si>
  <si>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</si>
  <si>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</si>
  <si>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</si>
  <si>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</si>
  <si>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</si>
  <si>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</si>
  <si>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</si>
  <si>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</si>
  <si>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</si>
  <si>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</si>
  <si>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</si>
  <si>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</si>
  <si>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</si>
  <si>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</si>
  <si>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</si>
  <si>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</si>
  <si>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</si>
  <si>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</si>
  <si>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</si>
  <si>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</si>
  <si>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</si>
  <si>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</si>
  <si>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</si>
  <si>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</si>
  <si>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</si>
  <si>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</si>
  <si>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</si>
  <si>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</si>
  <si>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</si>
  <si>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</si>
  <si>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</si>
  <si>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</si>
  <si>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</si>
  <si>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</si>
  <si>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</si>
  <si>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</si>
  <si>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</si>
  <si>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</si>
  <si>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</si>
  <si>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</si>
  <si>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</si>
  <si>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</si>
  <si>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</si>
  <si>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</si>
  <si>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</si>
  <si>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</si>
  <si>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</si>
  <si>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</si>
  <si>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</si>
  <si>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</si>
  <si>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</si>
  <si>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</si>
  <si>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</si>
  <si>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</si>
  <si>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</si>
  <si>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</si>
  <si>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</si>
  <si>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</si>
  <si>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</si>
  <si>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</si>
  <si>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</si>
  <si>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</si>
  <si>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</si>
  <si>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</si>
  <si>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</si>
  <si>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</si>
  <si>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</si>
  <si>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</si>
  <si>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</si>
  <si>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</si>
  <si>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</si>
  <si>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</si>
  <si>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</si>
  <si>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</si>
  <si>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</si>
  <si>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</si>
  <si>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</si>
  <si>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</si>
  <si>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</si>
  <si>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</si>
  <si>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</si>
  <si>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</si>
  <si>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</si>
  <si>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</si>
  <si>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</si>
  <si>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</si>
  <si>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</si>
  <si>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</si>
  <si>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</si>
  <si>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</si>
  <si>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</si>
  <si>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</si>
  <si>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</si>
  <si>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</si>
  <si>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</si>
  <si>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</si>
  <si>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</si>
  <si>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</si>
  <si>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</si>
  <si>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</si>
  <si>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</si>
  <si>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</si>
  <si>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</si>
  <si>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</si>
  <si>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</si>
  <si>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</si>
  <si>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</si>
  <si>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</si>
  <si>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</si>
  <si>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</si>
  <si>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</si>
  <si>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</si>
  <si>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</si>
  <si>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</si>
  <si>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</si>
  <si>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</si>
  <si>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</si>
  <si>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</si>
  <si>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</si>
  <si>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</si>
  <si>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</si>
  <si>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</si>
  <si>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</si>
  <si>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</si>
  <si>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</si>
  <si>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</si>
  <si>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</si>
  <si>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</si>
  <si>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</si>
  <si>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</si>
  <si>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</si>
  <si>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</si>
  <si>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</si>
  <si>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</si>
  <si>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</si>
  <si>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</si>
  <si>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</si>
  <si>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</si>
  <si>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</si>
  <si>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</si>
  <si>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</si>
  <si>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</si>
  <si>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</si>
  <si>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</si>
  <si>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</si>
  <si>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</si>
  <si>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</si>
  <si>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</si>
  <si>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</si>
  <si>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</si>
  <si>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</si>
  <si>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</si>
  <si>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</si>
  <si>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</si>
  <si>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</si>
  <si>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</si>
  <si>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</si>
  <si>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</si>
  <si>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</si>
  <si>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</si>
  <si>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</si>
  <si>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</si>
  <si>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</si>
  <si>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</si>
  <si>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</si>
  <si>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</si>
  <si>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</si>
  <si>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</si>
  <si>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</si>
  <si>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</si>
  <si>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</si>
  <si>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</si>
  <si>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</si>
  <si>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</si>
  <si>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</si>
  <si>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</si>
  <si>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</si>
  <si>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</si>
  <si>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</si>
  <si>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</si>
  <si>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</si>
  <si>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</si>
  <si>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</si>
  <si>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</si>
  <si>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</si>
  <si>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</si>
  <si>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</si>
  <si>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</si>
  <si>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</si>
  <si>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</si>
  <si>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</si>
  <si>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</si>
  <si>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</si>
  <si>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</si>
  <si>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</si>
  <si>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</si>
  <si>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</si>
  <si>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</si>
  <si>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</si>
  <si>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</si>
  <si>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</si>
  <si>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</si>
  <si>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</si>
  <si>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</si>
  <si>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</si>
  <si>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</si>
  <si>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</si>
  <si>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</si>
  <si>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</si>
  <si>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</si>
  <si>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</si>
  <si>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</si>
  <si>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</si>
  <si>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</si>
  <si>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</si>
  <si>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</si>
  <si>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</si>
  <si>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</si>
  <si>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</si>
  <si>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</si>
  <si>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</si>
  <si>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</si>
  <si>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</si>
  <si>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</si>
  <si>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</si>
  <si>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</si>
  <si>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</si>
  <si>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</si>
  <si>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</si>
  <si>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</si>
  <si>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</si>
  <si>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</si>
  <si>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</si>
  <si>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</si>
  <si>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</si>
  <si>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</si>
  <si>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</si>
  <si>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</si>
  <si>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</si>
  <si>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</si>
  <si>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</si>
  <si>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</si>
  <si>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</si>
  <si>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</si>
  <si>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</si>
  <si>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</si>
  <si>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</si>
  <si>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</si>
  <si>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</si>
  <si>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</si>
  <si>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</si>
  <si>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</si>
  <si>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</si>
  <si>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</si>
  <si>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</si>
  <si>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</si>
  <si>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</si>
  <si>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</si>
  <si>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</si>
  <si>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</si>
  <si>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</si>
  <si>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</si>
  <si>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</si>
  <si>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</si>
  <si>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</si>
  <si>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</si>
  <si>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</si>
  <si>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</si>
  <si>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</si>
  <si>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</si>
  <si>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</si>
  <si>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</si>
  <si>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</si>
  <si>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</si>
  <si>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</si>
  <si>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</si>
  <si>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</si>
  <si>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</si>
  <si>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</si>
  <si>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</si>
  <si>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</si>
  <si>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</si>
  <si>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</si>
  <si>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</si>
  <si>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</si>
  <si>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</si>
  <si>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</si>
  <si>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</si>
  <si>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</si>
  <si>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</si>
  <si>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</si>
  <si>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</si>
  <si>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</si>
  <si>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</si>
  <si>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</si>
  <si>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</si>
  <si>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</si>
  <si>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</si>
  <si>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</si>
  <si>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</si>
  <si>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</si>
  <si>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</si>
  <si>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</si>
  <si>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</si>
  <si>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</si>
  <si>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</si>
  <si>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</si>
  <si>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</si>
  <si>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</si>
  <si>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</si>
  <si>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</si>
  <si>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</si>
  <si>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</si>
  <si>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</si>
  <si>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</si>
  <si>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</si>
  <si>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</si>
  <si>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</si>
  <si>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</si>
  <si>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</si>
  <si>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</si>
  <si>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</si>
  <si>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</si>
  <si>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</si>
  <si>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</si>
  <si>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</si>
  <si>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</si>
  <si>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</si>
  <si>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</si>
  <si>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</si>
  <si>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</si>
  <si>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</si>
  <si>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</si>
  <si>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</si>
  <si>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</si>
  <si>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</si>
  <si>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</si>
  <si>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</si>
  <si>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</si>
  <si>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</si>
  <si>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</si>
  <si>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</si>
  <si>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</si>
  <si>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</si>
  <si>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</si>
  <si>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</si>
  <si>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</si>
  <si>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</si>
  <si>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</si>
  <si>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</si>
  <si>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</si>
  <si>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</si>
  <si>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</si>
  <si>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</si>
  <si>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</si>
  <si>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</si>
  <si>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</si>
  <si>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</si>
  <si>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</si>
  <si>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</si>
  <si>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</si>
  <si>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</si>
  <si>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</si>
  <si>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</si>
  <si>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</si>
  <si>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</si>
  <si>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</si>
  <si>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</si>
  <si>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</si>
  <si>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</si>
  <si>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</si>
  <si>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</si>
  <si>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</si>
  <si>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</si>
  <si>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</si>
  <si>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</si>
  <si>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</si>
  <si>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</si>
  <si>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</si>
  <si>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</si>
  <si>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</si>
  <si>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</si>
  <si>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</si>
  <si>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</si>
  <si>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</si>
  <si>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</si>
  <si>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</si>
  <si>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</si>
  <si>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</si>
  <si>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</si>
  <si>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</si>
  <si>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</si>
  <si>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</si>
  <si>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</si>
  <si>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</si>
  <si>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</si>
  <si>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</si>
  <si>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</si>
  <si>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</si>
  <si>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</si>
  <si>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</si>
  <si>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</si>
  <si>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</si>
  <si>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</si>
  <si>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</si>
  <si>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</si>
  <si>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</si>
  <si>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</si>
  <si>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</si>
  <si>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</si>
  <si>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</si>
  <si>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</si>
  <si>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</si>
  <si>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</si>
  <si>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</si>
  <si>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</si>
  <si>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</si>
  <si>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</si>
  <si>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</si>
  <si>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</si>
  <si>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</si>
  <si>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</si>
  <si>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</si>
  <si>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</si>
  <si>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</si>
  <si>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</si>
  <si>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</si>
  <si>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</si>
  <si>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</si>
  <si>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</si>
  <si>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</si>
  <si>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</si>
  <si>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</si>
  <si>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</si>
  <si>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</si>
  <si>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</si>
  <si>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</si>
  <si>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</si>
  <si>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</si>
  <si>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</si>
  <si>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</si>
  <si>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</si>
  <si>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</si>
  <si>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</si>
  <si>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</si>
  <si>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</si>
  <si>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</si>
  <si>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</si>
  <si>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</si>
  <si>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</si>
  <si>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</si>
  <si>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</si>
  <si>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</si>
  <si>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</si>
  <si>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</si>
  <si>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</si>
  <si>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</si>
  <si>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</si>
  <si>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</si>
  <si>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</si>
  <si>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</si>
  <si>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</si>
  <si>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</si>
  <si>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</si>
  <si>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</si>
  <si>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</si>
  <si>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</si>
  <si>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</si>
  <si>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</si>
  <si>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</si>
  <si>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</si>
  <si>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</si>
  <si>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</si>
  <si>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</si>
  <si>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</si>
  <si>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</si>
  <si>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</si>
  <si>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</si>
  <si>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</si>
  <si>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</si>
  <si>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</si>
  <si>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</si>
  <si>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</si>
  <si>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</si>
  <si>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</si>
  <si>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</si>
  <si>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</si>
  <si>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</si>
  <si>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</si>
  <si>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</si>
  <si>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</si>
  <si>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</si>
  <si>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</si>
  <si>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</si>
  <si>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</si>
  <si>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</si>
  <si>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</si>
  <si>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</si>
  <si>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</si>
  <si>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</si>
  <si>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</si>
  <si>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</si>
  <si>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</si>
  <si>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</si>
  <si>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</si>
  <si>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</si>
  <si>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</si>
  <si>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</si>
  <si>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</si>
  <si>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</si>
  <si>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</si>
  <si>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</si>
  <si>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</si>
  <si>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</si>
  <si>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</si>
  <si>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</si>
  <si>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</si>
  <si>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</si>
  <si>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</si>
  <si>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</si>
  <si>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</si>
  <si>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</si>
  <si>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</si>
  <si>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</si>
  <si>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</si>
  <si>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</si>
  <si>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</si>
  <si>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</si>
  <si>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</si>
  <si>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</si>
  <si>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</si>
  <si>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</si>
  <si>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</si>
  <si>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</si>
  <si>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</si>
  <si>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</si>
  <si>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</si>
  <si>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</si>
  <si>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</si>
  <si>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</si>
  <si>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</si>
  <si>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</si>
  <si>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</si>
  <si>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</si>
  <si>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</si>
  <si>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</si>
  <si>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</si>
  <si>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</si>
  <si>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</si>
  <si>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</si>
  <si>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</si>
  <si>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</si>
  <si>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</si>
  <si>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</si>
  <si>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</si>
  <si>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</si>
  <si>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</si>
  <si>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</si>
  <si>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</si>
  <si>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</si>
  <si>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</si>
  <si>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</si>
  <si>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</si>
  <si>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</si>
  <si>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</si>
  <si>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</si>
  <si>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</si>
  <si>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</si>
  <si>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</si>
  <si>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</si>
  <si>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</si>
  <si>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</si>
  <si>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</si>
  <si>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</si>
  <si>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</si>
  <si>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</si>
  <si>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</si>
  <si>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</si>
  <si>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</si>
  <si>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</si>
  <si>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</si>
  <si>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</si>
  <si>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</si>
  <si>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</si>
  <si>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</si>
  <si>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</si>
  <si>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</si>
  <si>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</si>
  <si>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</si>
  <si>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</si>
  <si>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</si>
  <si>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</si>
  <si>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</si>
  <si>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</si>
  <si>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</si>
  <si>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</si>
  <si>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</si>
  <si>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</si>
  <si>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</si>
  <si>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</si>
  <si>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</si>
  <si>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</si>
  <si>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</si>
  <si>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</si>
  <si>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</si>
  <si>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</si>
  <si>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</si>
  <si>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</si>
  <si>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</si>
  <si>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</si>
  <si>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</si>
  <si>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</si>
  <si>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</si>
  <si>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</si>
  <si>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</si>
  <si>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</si>
  <si>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</si>
  <si>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</si>
  <si>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</si>
  <si>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</si>
  <si>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</si>
  <si>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</si>
  <si>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</si>
  <si>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</si>
  <si>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</si>
  <si>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</si>
  <si>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</si>
  <si>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</si>
  <si>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</si>
  <si>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</si>
  <si>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</si>
  <si>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</si>
  <si>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</si>
  <si>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</si>
  <si>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</si>
  <si>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</si>
  <si>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</si>
  <si>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</si>
  <si>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</si>
  <si>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</si>
  <si>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</si>
  <si>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</si>
  <si>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</si>
  <si>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</si>
  <si>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</si>
  <si>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</si>
  <si>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</si>
  <si>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</si>
  <si>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</si>
  <si>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</si>
  <si>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</si>
  <si>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</si>
  <si>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</si>
  <si>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</si>
  <si>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</si>
  <si>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</si>
  <si>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</si>
  <si>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</si>
  <si>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</si>
  <si>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</si>
  <si>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</si>
  <si>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</si>
  <si>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</si>
  <si>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</si>
  <si>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</si>
  <si>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</si>
  <si>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</si>
  <si>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</si>
  <si>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</si>
  <si>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</si>
  <si>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</si>
  <si>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</si>
  <si>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</si>
  <si>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</si>
  <si>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</si>
  <si>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</si>
  <si>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</si>
  <si>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</si>
  <si>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</si>
  <si>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</si>
  <si>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</si>
  <si>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</si>
  <si>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</si>
  <si>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</si>
  <si>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</si>
  <si>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</si>
  <si>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</si>
  <si>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</si>
  <si>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</si>
  <si>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</si>
  <si>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</si>
  <si>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</si>
  <si>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</si>
  <si>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</si>
  <si>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</si>
  <si>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</si>
  <si>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</si>
  <si>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</si>
  <si>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</si>
  <si>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</si>
  <si>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</si>
  <si>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</si>
  <si>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</si>
  <si>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</si>
  <si>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</si>
  <si>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</si>
  <si>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</si>
  <si>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</si>
  <si>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</si>
  <si>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</si>
  <si>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</si>
  <si>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</si>
  <si>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</si>
  <si>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</si>
  <si>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</si>
  <si>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</si>
  <si>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</si>
  <si>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</si>
  <si>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</si>
  <si>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</si>
  <si>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</si>
  <si>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</si>
  <si>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</si>
  <si>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</si>
  <si>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</si>
  <si>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</si>
  <si>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</si>
  <si>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</si>
  <si>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</si>
  <si>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</si>
  <si>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</si>
  <si>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</si>
  <si>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</si>
  <si>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</si>
  <si>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</si>
  <si>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</si>
  <si>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</si>
  <si>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</si>
  <si>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</si>
  <si>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</si>
  <si>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</si>
  <si>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</si>
  <si>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</si>
  <si>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</si>
  <si>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</si>
  <si>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</si>
  <si>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</si>
  <si>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</si>
  <si>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</si>
  <si>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</si>
  <si>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</si>
  <si>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</si>
  <si>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</si>
  <si>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</si>
  <si>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</si>
  <si>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</si>
  <si>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</si>
  <si>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</si>
  <si>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</si>
  <si>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</si>
  <si>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</si>
  <si>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</si>
  <si>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</si>
  <si>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</si>
  <si>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</si>
  <si>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</si>
  <si>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</si>
  <si>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</si>
  <si>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</si>
  <si>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</si>
  <si>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</si>
  <si>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</si>
  <si>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</si>
  <si>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</si>
  <si>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</si>
  <si>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</si>
  <si>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</si>
  <si>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</si>
  <si>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</si>
  <si>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</si>
  <si>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</si>
  <si>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</si>
  <si>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</si>
  <si>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</si>
  <si>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</si>
  <si>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</si>
  <si>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</si>
  <si>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</si>
  <si>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</si>
  <si>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</si>
  <si>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</si>
  <si>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</si>
  <si>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</si>
  <si>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</si>
  <si>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</si>
  <si>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</si>
  <si>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</si>
  <si>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</si>
  <si>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</si>
  <si>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</si>
  <si>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</si>
  <si>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</si>
  <si>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</si>
  <si>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</si>
  <si>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</si>
  <si>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</si>
  <si>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</si>
  <si>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</si>
  <si>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</si>
  <si>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</si>
  <si>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</si>
  <si>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</si>
  <si>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</si>
  <si>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</si>
  <si>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</si>
  <si>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</si>
  <si>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</si>
  <si>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</si>
  <si>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</si>
  <si>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</si>
  <si>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</si>
  <si>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</si>
  <si>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</si>
  <si>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</si>
  <si>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</si>
  <si>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</si>
  <si>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</si>
  <si>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</si>
  <si>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</si>
  <si>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</si>
  <si>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</si>
  <si>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</si>
  <si>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</si>
  <si>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</si>
  <si>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</si>
  <si>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</si>
  <si>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</si>
  <si>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</si>
  <si>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</si>
  <si>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</si>
  <si>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</si>
  <si>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</si>
  <si>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</si>
  <si>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</si>
  <si>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</si>
  <si>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</si>
  <si>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</si>
  <si>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</si>
  <si>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</si>
  <si>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</si>
  <si>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</si>
  <si>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</si>
  <si>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</si>
  <si>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</si>
  <si>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</si>
  <si>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</si>
  <si>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</si>
  <si>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</si>
  <si>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</si>
  <si>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</si>
  <si>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</si>
  <si>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</si>
  <si>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</si>
  <si>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</si>
  <si>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</si>
  <si>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</si>
  <si>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</si>
  <si>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</si>
  <si>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</si>
  <si>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</si>
  <si>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</si>
  <si>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</si>
  <si>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</si>
  <si>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</si>
  <si>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</si>
  <si>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</si>
  <si>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</si>
  <si>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</si>
  <si>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</si>
  <si>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</si>
  <si>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</si>
  <si>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</si>
  <si>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</si>
  <si>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</si>
  <si>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</si>
  <si>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</si>
  <si>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</si>
  <si>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</si>
  <si>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</si>
  <si>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</si>
  <si>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</si>
  <si>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</si>
  <si>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</si>
  <si>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</si>
  <si>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</si>
  <si>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</si>
  <si>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</si>
  <si>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</si>
  <si>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</si>
  <si>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</si>
  <si>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</si>
  <si>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</si>
  <si>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</si>
  <si>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</si>
  <si>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</si>
  <si>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</si>
  <si>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</si>
  <si>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</si>
  <si>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</si>
  <si>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</si>
  <si>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</si>
  <si>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</si>
  <si>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</si>
  <si>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</si>
  <si>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</si>
  <si>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</si>
  <si>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</si>
  <si>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</si>
  <si>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</si>
  <si>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</si>
  <si>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</si>
  <si>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</si>
  <si>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</si>
  <si>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</si>
  <si>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</si>
  <si>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</si>
  <si>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</si>
  <si>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</si>
  <si>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</si>
  <si>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</si>
  <si>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</si>
  <si>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</si>
  <si>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</si>
  <si>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</si>
  <si>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</si>
  <si>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</si>
  <si>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</si>
  <si>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</si>
  <si>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</si>
  <si>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</si>
  <si>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</si>
  <si>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</si>
  <si>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</si>
  <si>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</si>
  <si>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</si>
  <si>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</si>
  <si>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</si>
  <si>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</si>
  <si>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</si>
  <si>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</si>
  <si>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</si>
  <si>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</si>
  <si>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</si>
  <si>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</si>
  <si>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</si>
  <si>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</si>
  <si>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</si>
  <si>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</si>
  <si>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</si>
  <si>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</si>
  <si>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</si>
  <si>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</si>
  <si>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</si>
  <si>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</si>
  <si>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</si>
  <si>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</si>
  <si>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</si>
  <si>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</si>
  <si>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</si>
  <si>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</si>
  <si>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</si>
  <si>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</si>
  <si>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</si>
  <si>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</si>
  <si>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</si>
  <si>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</si>
  <si>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</si>
  <si>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</si>
  <si>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</si>
  <si>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</si>
  <si>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</si>
  <si>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</si>
  <si>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</si>
  <si>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</si>
  <si>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</si>
  <si>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</si>
  <si>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</si>
  <si>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</si>
  <si>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</si>
  <si>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</si>
  <si>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</si>
  <si>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</si>
  <si>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</si>
  <si>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</si>
  <si>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</si>
  <si>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</si>
  <si>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</si>
  <si>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</si>
  <si>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</si>
  <si>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</si>
  <si>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</si>
  <si>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</si>
  <si>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</si>
  <si>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</si>
  <si>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</si>
  <si>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</si>
  <si>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</si>
  <si>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</si>
  <si>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</si>
  <si>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</si>
  <si>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</si>
  <si>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</si>
  <si>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</si>
  <si>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</si>
  <si>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</si>
  <si>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</si>
  <si>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</si>
  <si>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</si>
  <si>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</si>
  <si>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</si>
  <si>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</si>
  <si>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</si>
  <si>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</si>
  <si>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</si>
  <si>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</si>
  <si>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</si>
  <si>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</si>
  <si>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</si>
  <si>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</si>
  <si>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</si>
  <si>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</si>
  <si>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</si>
  <si>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</si>
  <si>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</si>
  <si>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</si>
  <si>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</si>
  <si>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</si>
  <si>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</si>
  <si>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</si>
  <si>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</si>
  <si>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</si>
  <si>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</si>
  <si>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</si>
  <si>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</si>
  <si>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</si>
  <si>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</si>
  <si>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</si>
  <si>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</si>
  <si>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</si>
  <si>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</si>
  <si>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</si>
  <si>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</si>
  <si>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</si>
  <si>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</si>
  <si>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</si>
  <si>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</si>
  <si>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</si>
  <si>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</si>
  <si>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</si>
  <si>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</si>
  <si>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</si>
  <si>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</si>
  <si>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</si>
  <si>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</si>
  <si>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</si>
  <si>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</si>
  <si>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</si>
  <si>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</si>
  <si>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</si>
  <si>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</si>
  <si>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</si>
  <si>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</si>
  <si>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</si>
  <si>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</si>
  <si>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</si>
  <si>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</si>
  <si>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</si>
  <si>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</si>
  <si>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</si>
  <si>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</si>
  <si>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</si>
  <si>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</si>
  <si>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</si>
  <si>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</si>
  <si>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</si>
  <si>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</si>
  <si>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</si>
  <si>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</si>
  <si>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</si>
  <si>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</si>
  <si>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</si>
  <si>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</si>
  <si>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</si>
  <si>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</si>
  <si>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</si>
  <si>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</si>
  <si>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</si>
  <si>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</si>
  <si>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</si>
  <si>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</si>
  <si>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</si>
  <si>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</si>
  <si>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</si>
  <si>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</si>
  <si>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</si>
  <si>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</si>
  <si>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</si>
  <si>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</si>
  <si>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</si>
  <si>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</si>
  <si>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</si>
  <si>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</si>
  <si>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</si>
  <si>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</si>
  <si>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</si>
  <si>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</si>
  <si>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</si>
  <si>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</si>
  <si>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</si>
  <si>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</si>
  <si>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</si>
  <si>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</si>
  <si>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</si>
  <si>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</si>
  <si>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</si>
  <si>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</si>
  <si>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</si>
  <si>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</si>
  <si>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</si>
  <si>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</si>
  <si>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</si>
  <si>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</si>
  <si>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</si>
  <si>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</si>
  <si>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</si>
  <si>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</si>
  <si>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</si>
  <si>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</si>
  <si>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</si>
  <si>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</si>
  <si>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</si>
  <si>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</si>
  <si>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</si>
  <si>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</si>
  <si>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</si>
  <si>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</si>
  <si>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</si>
  <si>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</si>
  <si>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</si>
  <si>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</si>
  <si>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</si>
  <si>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</si>
  <si>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</si>
  <si>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</si>
  <si>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</si>
  <si>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</si>
  <si>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</si>
  <si>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</si>
  <si>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</si>
  <si>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</si>
  <si>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</si>
  <si>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</si>
  <si>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</si>
  <si>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</si>
  <si>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</si>
  <si>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</si>
  <si>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</si>
  <si>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</si>
  <si>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</si>
  <si>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</si>
  <si>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</si>
  <si>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</si>
  <si>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</si>
  <si>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</si>
  <si>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</si>
  <si>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</si>
  <si>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</si>
  <si>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</si>
  <si>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</si>
  <si>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</si>
  <si>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</si>
  <si>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</si>
  <si>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</si>
  <si>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</si>
  <si>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</si>
  <si>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</si>
  <si>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</si>
  <si>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</si>
  <si>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</si>
  <si>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</si>
  <si>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</si>
  <si>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</si>
  <si>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</si>
  <si>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</si>
  <si>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</si>
  <si>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</si>
  <si>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</si>
  <si>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</si>
  <si>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</si>
  <si>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</si>
  <si>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</si>
  <si>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</si>
  <si>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</si>
  <si>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</si>
  <si>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</si>
  <si>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</si>
  <si>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</si>
  <si>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</si>
  <si>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</si>
  <si>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</si>
  <si>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</si>
  <si>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</si>
  <si>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</si>
  <si>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</si>
  <si>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</si>
  <si>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</si>
  <si>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</si>
  <si>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</si>
  <si>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</si>
  <si>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</si>
  <si>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</si>
  <si>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</si>
  <si>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</si>
  <si>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</si>
  <si>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</si>
  <si>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</si>
  <si>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</si>
  <si>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</si>
  <si>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</si>
  <si>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</si>
  <si>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</si>
  <si>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</si>
  <si>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</si>
  <si>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</si>
  <si>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</si>
  <si>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</si>
  <si>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</si>
  <si>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</si>
  <si>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</si>
  <si>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</si>
  <si>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</si>
  <si>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</si>
  <si>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</si>
  <si>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</si>
  <si>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</si>
  <si>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</si>
  <si>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</si>
  <si>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</si>
  <si>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</si>
  <si>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</si>
  <si>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</si>
  <si>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</si>
  <si>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</si>
  <si>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</si>
  <si>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</si>
  <si>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</si>
  <si>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</si>
  <si>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</si>
  <si>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</si>
  <si>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</si>
  <si>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</si>
  <si>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</si>
  <si>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</si>
  <si>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</si>
  <si>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</si>
  <si>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</si>
  <si>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</si>
  <si>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</si>
  <si>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</si>
  <si>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</si>
  <si>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</si>
  <si>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</si>
  <si>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</si>
  <si>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</si>
  <si>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</si>
  <si>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</si>
  <si>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</si>
  <si>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</si>
  <si>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</si>
  <si>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</si>
  <si>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</si>
  <si>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</si>
  <si>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</si>
  <si>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</si>
  <si>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</si>
  <si>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</si>
  <si>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</si>
  <si>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</si>
  <si>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</si>
  <si>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</si>
  <si>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</si>
  <si>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</si>
  <si>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</si>
  <si>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</si>
  <si>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</si>
  <si>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</si>
  <si>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</si>
  <si>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</si>
  <si>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</si>
  <si>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</si>
  <si>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</si>
  <si>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</si>
  <si>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</si>
  <si>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</si>
  <si>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</si>
  <si>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</si>
  <si>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</si>
  <si>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</si>
  <si>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</si>
  <si>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</si>
  <si>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</si>
  <si>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</si>
  <si>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</si>
  <si>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</si>
  <si>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</si>
  <si>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</si>
  <si>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</si>
  <si>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</si>
  <si>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</si>
  <si>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</si>
  <si>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</si>
  <si>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</si>
  <si>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</si>
  <si>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</si>
  <si>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</si>
  <si>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</si>
  <si>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</si>
  <si>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</si>
  <si>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</si>
  <si>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</si>
  <si>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</si>
  <si>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</si>
  <si>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</si>
  <si>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</si>
  <si>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</si>
  <si>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</si>
  <si>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</si>
  <si>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</si>
  <si>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</si>
  <si>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</si>
  <si>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</si>
  <si>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</si>
  <si>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</si>
  <si>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</si>
  <si>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</si>
  <si>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</si>
  <si>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</si>
  <si>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</si>
  <si>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</si>
  <si>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</si>
  <si>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</si>
  <si>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</si>
  <si>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</si>
  <si>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</si>
  <si>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</si>
  <si>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</si>
  <si>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</si>
  <si>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</si>
  <si>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</si>
  <si>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</si>
  <si>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</si>
  <si>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</si>
  <si>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</si>
  <si>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</si>
  <si>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</si>
  <si>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</si>
  <si>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</si>
  <si>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</si>
  <si>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</si>
  <si>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</si>
  <si>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</si>
  <si>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</si>
  <si>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</si>
  <si>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</si>
  <si>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</si>
  <si>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</si>
  <si>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</si>
  <si>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</si>
  <si>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</si>
  <si>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</si>
  <si>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</si>
  <si>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</si>
  <si>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</si>
  <si>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</si>
  <si>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</si>
  <si>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</si>
  <si>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</si>
  <si>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</si>
  <si>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</si>
  <si>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</si>
  <si>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</si>
  <si>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</si>
  <si>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</si>
  <si>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</si>
  <si>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</si>
  <si>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</si>
  <si>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</si>
  <si>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</si>
  <si>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</si>
  <si>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</si>
  <si>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</si>
  <si>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</si>
  <si>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</si>
  <si>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</si>
  <si>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</si>
  <si>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</si>
  <si>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</si>
  <si>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</si>
  <si>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</si>
  <si>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</si>
  <si>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</si>
  <si>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</si>
  <si>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</si>
  <si>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</si>
  <si>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</si>
  <si>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</si>
  <si>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</si>
  <si>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</si>
  <si>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</si>
  <si>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</si>
  <si>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</si>
  <si>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</si>
  <si>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</si>
  <si>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</si>
  <si>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</si>
  <si>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</si>
  <si>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</si>
  <si>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</si>
  <si>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</si>
  <si>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</si>
  <si>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</si>
  <si>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</si>
  <si>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</si>
  <si>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</si>
  <si>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</si>
  <si>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</si>
  <si>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</si>
  <si>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</si>
  <si>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</si>
  <si>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</si>
  <si>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</si>
  <si>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</si>
  <si>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</si>
  <si>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</si>
  <si>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</si>
  <si>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</si>
  <si>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</si>
  <si>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</si>
  <si>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</si>
  <si>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</si>
  <si>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</si>
  <si>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</si>
  <si>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</si>
  <si>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</si>
  <si>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</si>
  <si>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</si>
  <si>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</si>
  <si>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</si>
  <si>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</si>
  <si>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</si>
  <si>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</si>
  <si>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</si>
  <si>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</si>
  <si>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</si>
  <si>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</si>
  <si>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</si>
  <si>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</si>
  <si>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</si>
  <si>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</si>
  <si>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</si>
  <si>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</si>
  <si>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</si>
  <si>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</si>
  <si>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</si>
  <si>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</si>
  <si>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</si>
  <si>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</si>
  <si>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</si>
  <si>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</si>
  <si>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</si>
  <si>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</si>
  <si>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</si>
  <si>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</si>
  <si>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</si>
  <si>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</si>
  <si>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</si>
  <si>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</si>
  <si>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</si>
  <si>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</si>
  <si>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</si>
  <si>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</si>
  <si>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</si>
  <si>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</si>
  <si>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</si>
  <si>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</si>
  <si>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</si>
  <si>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</si>
  <si>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</si>
  <si>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</si>
  <si>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</si>
  <si>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</si>
  <si>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</si>
  <si>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</si>
  <si>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</si>
  <si>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</si>
  <si>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</si>
  <si>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</si>
  <si>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</si>
  <si>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</si>
  <si>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</si>
  <si>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</si>
  <si>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</si>
  <si>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</si>
  <si>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</si>
  <si>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</si>
  <si>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</si>
  <si>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</si>
  <si>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</si>
  <si>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</si>
  <si>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</si>
  <si>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</si>
  <si>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</si>
  <si>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</si>
  <si>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</si>
  <si>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</si>
  <si>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</si>
  <si>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</si>
  <si>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</si>
  <si>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</si>
  <si>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</si>
  <si>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</si>
  <si>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</si>
  <si>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</si>
  <si>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</si>
  <si>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</si>
  <si>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</si>
  <si>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</si>
  <si>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</si>
  <si>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</si>
  <si>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</si>
  <si>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</si>
  <si>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</si>
  <si>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</si>
  <si>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</si>
  <si>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</si>
  <si>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</si>
  <si>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</si>
  <si>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</si>
  <si>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</si>
  <si>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</si>
  <si>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</si>
  <si>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</si>
  <si>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</si>
  <si>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</si>
  <si>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</si>
  <si>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</si>
  <si>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</si>
  <si>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</si>
  <si>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</si>
  <si>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</si>
  <si>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</si>
  <si>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</si>
  <si>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</si>
  <si>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</si>
  <si>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</si>
  <si>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</si>
  <si>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</si>
  <si>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</si>
  <si>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</si>
  <si>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</si>
  <si>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</si>
  <si>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</si>
  <si>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</si>
  <si>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</si>
  <si>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</si>
  <si>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</si>
  <si>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</si>
  <si>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</si>
  <si>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</si>
  <si>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</si>
  <si>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</si>
  <si>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</si>
  <si>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</si>
  <si>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</si>
  <si>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</si>
  <si>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</si>
  <si>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</si>
  <si>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</si>
  <si>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</si>
  <si>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</si>
  <si>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</si>
  <si>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</si>
  <si>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</si>
  <si>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</si>
  <si>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</si>
  <si>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</si>
  <si>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</si>
  <si>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</si>
  <si>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</si>
  <si>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</si>
  <si>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</si>
  <si>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</si>
  <si>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</si>
  <si>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</si>
  <si>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</si>
  <si>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</si>
  <si>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</si>
  <si>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</si>
  <si>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</si>
  <si>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</si>
  <si>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</si>
  <si>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</si>
  <si>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</si>
  <si>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</si>
  <si>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</si>
  <si>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</si>
  <si>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</si>
  <si>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</si>
  <si>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</si>
  <si>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</si>
  <si>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</si>
  <si>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</si>
  <si>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</si>
  <si>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</si>
  <si>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</si>
  <si>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</si>
  <si>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</si>
  <si>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</si>
  <si>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</si>
  <si>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</si>
  <si>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</si>
  <si>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</si>
  <si>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</si>
  <si>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</si>
  <si>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</si>
  <si>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</si>
  <si>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</si>
  <si>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</si>
  <si>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</si>
  <si>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</si>
  <si>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</si>
  <si>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</si>
  <si>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</si>
  <si>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</si>
  <si>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</si>
  <si>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</si>
  <si>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</si>
  <si>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</si>
  <si>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</si>
  <si>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</si>
  <si>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</si>
  <si>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</si>
  <si>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</si>
  <si>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</si>
  <si>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</si>
  <si>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</si>
  <si>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</si>
  <si>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</si>
  <si>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</si>
  <si>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</si>
  <si>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</si>
  <si>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</si>
  <si>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</si>
  <si>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</si>
  <si>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</si>
  <si>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</si>
  <si>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</si>
  <si>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</si>
  <si>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</si>
  <si>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</si>
  <si>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</si>
  <si>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</si>
  <si>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</si>
  <si>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</si>
  <si>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</si>
  <si>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</si>
  <si>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</si>
  <si>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</si>
  <si>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</si>
  <si>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</si>
  <si>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</si>
  <si>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</si>
  <si>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</si>
  <si>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</si>
  <si>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</si>
  <si>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</si>
  <si>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</si>
  <si>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</si>
  <si>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</si>
  <si>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</si>
  <si>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</si>
  <si>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</si>
  <si>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</si>
  <si>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</si>
  <si>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</si>
  <si>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</si>
  <si>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</si>
  <si>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</si>
  <si>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</si>
  <si>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</si>
  <si>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</si>
  <si>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</si>
  <si>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</si>
  <si>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</si>
  <si>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</si>
  <si>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</si>
  <si>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</si>
  <si>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</si>
  <si>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</si>
  <si>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</si>
  <si>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</si>
  <si>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</si>
  <si>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</si>
  <si>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</si>
  <si>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</si>
  <si>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</si>
  <si>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</si>
  <si>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</si>
  <si>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</si>
  <si>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</si>
  <si>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</si>
  <si>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</si>
  <si>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</si>
  <si>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</si>
  <si>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</si>
  <si>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</si>
  <si>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</si>
  <si>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</si>
  <si>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</si>
  <si>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</si>
  <si>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</si>
  <si>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</si>
  <si>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</si>
  <si>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</si>
  <si>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</si>
  <si>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</si>
  <si>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</si>
  <si>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</si>
  <si>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</si>
  <si>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</si>
  <si>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</si>
  <si>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</si>
  <si>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</si>
  <si>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</si>
  <si>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</si>
  <si>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</si>
  <si>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</si>
  <si>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</si>
  <si>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</si>
  <si>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</si>
  <si>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</si>
  <si>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</si>
  <si>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</si>
  <si>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</si>
  <si>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</si>
  <si>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</si>
  <si>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</si>
  <si>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</si>
  <si>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</si>
  <si>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</si>
  <si>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</si>
  <si>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</si>
  <si>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</si>
  <si>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</si>
  <si>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</si>
  <si>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</si>
  <si>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</si>
  <si>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</si>
  <si>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</si>
  <si>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</si>
  <si>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</si>
  <si>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</si>
  <si>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</si>
  <si>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</si>
  <si>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</si>
  <si>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</si>
  <si>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</si>
  <si>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</si>
  <si>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</si>
  <si>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</si>
  <si>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</si>
  <si>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</si>
  <si>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</si>
  <si>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</si>
  <si>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</si>
  <si>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</si>
  <si>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</si>
  <si>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</si>
  <si>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</si>
  <si>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</si>
  <si>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</si>
  <si>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</si>
  <si>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</si>
  <si>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</si>
  <si>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</si>
  <si>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</si>
  <si>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</si>
  <si>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</si>
  <si>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</si>
  <si>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</si>
  <si>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</si>
  <si>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</si>
  <si>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</si>
  <si>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</si>
  <si>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</si>
  <si>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</si>
  <si>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</si>
  <si>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</si>
  <si>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</si>
  <si>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</si>
  <si>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</si>
  <si>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</si>
  <si>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</si>
  <si>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</si>
  <si>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</si>
  <si>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</si>
  <si>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</si>
  <si>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</si>
  <si>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</si>
  <si>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</si>
  <si>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</si>
  <si>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</si>
  <si>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</si>
  <si>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</si>
  <si>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</si>
  <si>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</si>
  <si>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</si>
  <si>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</si>
  <si>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</si>
  <si>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</si>
  <si>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</si>
  <si>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</si>
  <si>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</si>
  <si>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</si>
  <si>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</si>
  <si>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</si>
  <si>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</si>
  <si>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</si>
  <si>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</si>
  <si>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</si>
  <si>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</si>
  <si>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</si>
  <si>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</si>
  <si>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</si>
  <si>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</si>
  <si>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</si>
  <si>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</si>
  <si>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</si>
  <si>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</si>
  <si>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</si>
  <si>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</si>
  <si>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</si>
  <si>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</si>
  <si>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</si>
  <si>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</si>
  <si>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</si>
  <si>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</si>
  <si>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</si>
  <si>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</si>
  <si>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</si>
  <si>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</si>
  <si>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</si>
  <si>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</si>
  <si>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</si>
  <si>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</si>
  <si>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</si>
  <si>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</si>
  <si>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</si>
  <si>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</si>
  <si>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</si>
  <si>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</si>
  <si>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</si>
  <si>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</si>
  <si>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</si>
  <si>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</si>
  <si>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</si>
  <si>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</si>
  <si>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</si>
  <si>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</si>
  <si>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</si>
  <si>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</si>
  <si>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</si>
  <si>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</si>
  <si>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</si>
  <si>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</si>
  <si>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</si>
  <si>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</si>
  <si>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</si>
  <si>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</si>
  <si>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</si>
  <si>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</si>
  <si>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</si>
  <si>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</si>
  <si>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</si>
  <si>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</si>
  <si>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</si>
  <si>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</si>
  <si>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</si>
  <si>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</si>
  <si>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</si>
  <si>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</si>
  <si>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</si>
  <si>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</si>
  <si>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</si>
  <si>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</si>
  <si>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</si>
  <si>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</si>
  <si>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</si>
  <si>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</si>
  <si>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</si>
  <si>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</si>
  <si>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</si>
  <si>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</si>
  <si>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</si>
  <si>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</si>
  <si>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</si>
  <si>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</si>
  <si>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</si>
  <si>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</si>
  <si>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</si>
  <si>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</si>
  <si>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</si>
  <si>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</si>
  <si>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</si>
  <si>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</si>
  <si>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</si>
  <si>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</si>
  <si>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</si>
  <si>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</si>
  <si>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</si>
  <si>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</si>
  <si>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</si>
  <si>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</si>
  <si>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</si>
  <si>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</si>
  <si>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</si>
  <si>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</si>
  <si>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</si>
  <si>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</si>
  <si>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</si>
  <si>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</si>
  <si>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</si>
  <si>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</si>
  <si>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</si>
  <si>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</si>
  <si>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</si>
  <si>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</si>
  <si>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</si>
  <si>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</si>
  <si>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</si>
  <si>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</si>
  <si>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</si>
  <si>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</si>
  <si>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</si>
  <si>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</si>
  <si>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</si>
  <si>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</si>
  <si>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</si>
  <si>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</si>
  <si>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</si>
  <si>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</si>
  <si>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</si>
  <si>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</si>
  <si>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</si>
  <si>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</si>
  <si>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</si>
  <si>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</si>
  <si>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</si>
  <si>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</si>
  <si>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</si>
  <si>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</si>
  <si>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</si>
  <si>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</si>
  <si>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</si>
  <si>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</si>
  <si>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</si>
  <si>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</si>
  <si>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</si>
  <si>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</si>
  <si>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</si>
  <si>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</si>
  <si>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</si>
  <si>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</si>
  <si>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</si>
  <si>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</si>
  <si>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</si>
  <si>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</si>
  <si>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</si>
  <si>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</si>
  <si>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</si>
  <si>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</si>
  <si>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</si>
  <si>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</si>
  <si>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</si>
  <si>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</si>
  <si>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</si>
  <si>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</si>
  <si>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</si>
  <si>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</si>
  <si>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</si>
  <si>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</si>
  <si>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</si>
  <si>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</si>
  <si>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</si>
  <si>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</si>
  <si>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</si>
  <si>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</si>
  <si>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</si>
  <si>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</si>
  <si>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</si>
  <si>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</si>
  <si>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</si>
  <si>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</si>
  <si>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</si>
  <si>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</si>
  <si>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</si>
  <si>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</si>
  <si>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</si>
  <si>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</si>
  <si>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</si>
  <si>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</si>
  <si>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</si>
  <si>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</si>
  <si>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</si>
  <si>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</si>
  <si>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</si>
  <si>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</si>
  <si>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</si>
  <si>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</si>
  <si>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</si>
  <si>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</si>
  <si>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</si>
  <si>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</si>
  <si>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</si>
  <si>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</si>
  <si>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</si>
  <si>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</si>
  <si>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</si>
  <si>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</si>
  <si>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</si>
  <si>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</si>
  <si>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</si>
  <si>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</si>
  <si>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</si>
  <si>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</si>
  <si>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</si>
  <si>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</si>
  <si>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</si>
  <si>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</si>
  <si>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</si>
  <si>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</si>
  <si>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</si>
  <si>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</si>
  <si>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</si>
  <si>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</si>
  <si>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</si>
  <si>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</si>
  <si>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</si>
  <si>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</si>
  <si>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</si>
  <si>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</si>
  <si>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</si>
  <si>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</si>
  <si>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</si>
  <si>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</si>
  <si>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</si>
  <si>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</si>
  <si>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</si>
  <si>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</si>
  <si>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</si>
  <si>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</si>
  <si>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</si>
  <si>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</si>
  <si>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</si>
  <si>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</si>
  <si>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</si>
  <si>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</si>
  <si>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</si>
  <si>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</si>
  <si>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</si>
  <si>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</si>
  <si>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</si>
  <si>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</si>
  <si>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</si>
  <si>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</si>
  <si>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</si>
  <si>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</si>
  <si>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</si>
  <si>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</si>
  <si>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</si>
  <si>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</si>
  <si>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</si>
  <si>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</si>
  <si>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</si>
  <si>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</si>
  <si>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</si>
  <si>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</si>
  <si>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</si>
  <si>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</si>
  <si>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</si>
  <si>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</si>
  <si>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</si>
  <si>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</si>
  <si>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</si>
  <si>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</si>
  <si>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</si>
  <si>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</si>
  <si>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</si>
  <si>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</si>
  <si>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</si>
  <si>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</si>
  <si>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</si>
  <si>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</si>
  <si>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</si>
  <si>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</si>
  <si>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</si>
  <si>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</si>
  <si>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</si>
  <si>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</si>
  <si>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</si>
  <si>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</si>
  <si>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</si>
  <si>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</si>
  <si>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</si>
  <si>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</si>
  <si>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</si>
  <si>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</si>
  <si>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</si>
  <si>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</si>
  <si>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</si>
  <si>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</si>
  <si>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</si>
  <si>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</si>
  <si>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</si>
  <si>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</si>
  <si>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</si>
  <si>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</si>
  <si>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</si>
  <si>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</si>
  <si>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</si>
  <si>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</si>
  <si>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</si>
  <si>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</si>
  <si>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</si>
  <si>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</si>
  <si>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</si>
  <si>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</si>
  <si>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</si>
  <si>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</si>
  <si>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</si>
  <si>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</si>
  <si>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</si>
  <si>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</si>
  <si>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</si>
  <si>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</si>
  <si>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</si>
  <si>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</si>
  <si>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</si>
  <si>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</si>
  <si>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</si>
  <si>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</si>
  <si>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</si>
  <si>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</si>
  <si>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</si>
  <si>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</si>
  <si>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</si>
  <si>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</si>
  <si>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</si>
  <si>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</si>
  <si>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</si>
  <si>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</si>
  <si>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</si>
  <si>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</si>
  <si>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</si>
  <si>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</si>
  <si>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</si>
  <si>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</si>
  <si>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</si>
  <si>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</si>
  <si>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</si>
  <si>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</si>
  <si>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</si>
  <si>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</si>
  <si>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</si>
  <si>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</si>
  <si>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</si>
  <si>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</si>
  <si>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</si>
  <si>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</si>
  <si>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</si>
  <si>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</si>
  <si>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</si>
  <si>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</si>
  <si>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</si>
  <si>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</si>
  <si>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</si>
  <si>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</si>
  <si>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</si>
  <si>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</si>
  <si>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</si>
  <si>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</si>
  <si>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</si>
  <si>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</si>
  <si>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</si>
  <si>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</si>
  <si>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</si>
  <si>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</si>
  <si>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</si>
  <si>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</si>
  <si>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</si>
  <si>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</si>
  <si>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</si>
  <si>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</si>
  <si>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</si>
  <si>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</si>
  <si>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</si>
  <si>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</si>
  <si>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</si>
  <si>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</si>
  <si>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</si>
  <si>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</si>
  <si>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</si>
  <si>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</si>
  <si>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</si>
  <si>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</si>
  <si>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</si>
  <si>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</si>
  <si>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</si>
  <si>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</si>
  <si>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</si>
  <si>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</si>
  <si>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</si>
  <si>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</si>
  <si>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</si>
  <si>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</si>
  <si>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</si>
  <si>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</si>
  <si>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</si>
  <si>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</si>
  <si>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</si>
  <si>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</si>
  <si>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</si>
  <si>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</si>
  <si>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</si>
  <si>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</si>
  <si>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</si>
  <si>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</si>
  <si>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</si>
  <si>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</si>
  <si>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</si>
  <si>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</si>
  <si>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</si>
  <si>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</si>
  <si>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</si>
  <si>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</si>
  <si>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</si>
  <si>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</si>
  <si>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</si>
  <si>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</si>
  <si>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</si>
  <si>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</si>
  <si>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</si>
  <si>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</si>
  <si>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</si>
  <si>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</si>
  <si>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</si>
  <si>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</si>
  <si>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</si>
  <si>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</si>
  <si>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</si>
  <si>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</si>
  <si>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</si>
  <si>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</si>
  <si>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</si>
  <si>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</si>
  <si>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</si>
  <si>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</si>
  <si>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</si>
  <si>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</si>
  <si>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</si>
  <si>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</si>
  <si>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</si>
  <si>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</si>
  <si>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</si>
  <si>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</si>
  <si>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</si>
  <si>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</si>
  <si>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</si>
  <si>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</si>
  <si>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</si>
  <si>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</si>
  <si>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</si>
  <si>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</si>
  <si>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</si>
  <si>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</si>
  <si>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</si>
  <si>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</si>
  <si>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</si>
  <si>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</si>
  <si>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</si>
  <si>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</si>
  <si>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</si>
  <si>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</si>
  <si>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</si>
  <si>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</si>
  <si>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</si>
  <si>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</si>
  <si>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</si>
  <si>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</si>
  <si>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</si>
  <si>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</si>
  <si>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</si>
  <si>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</si>
  <si>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</si>
  <si>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</si>
  <si>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</si>
  <si>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</si>
  <si>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</si>
  <si>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</si>
  <si>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</si>
  <si>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</si>
  <si>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</si>
  <si>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</si>
  <si>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</si>
  <si>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</si>
  <si>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</si>
  <si>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</si>
  <si>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</si>
  <si>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</si>
  <si>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</si>
  <si>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</si>
  <si>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</si>
  <si>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</si>
  <si>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</si>
  <si>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</si>
  <si>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</si>
  <si>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</si>
  <si>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</si>
  <si>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</si>
  <si>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</si>
  <si>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</si>
  <si>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</si>
  <si>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</si>
  <si>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</si>
  <si>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</si>
  <si>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</si>
  <si>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</si>
  <si>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</si>
  <si>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</si>
  <si>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</si>
  <si>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</si>
  <si>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</si>
  <si>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</si>
  <si>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</si>
  <si>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</si>
  <si>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</si>
  <si>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</si>
  <si>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</si>
  <si>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</si>
  <si>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</si>
  <si>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</si>
  <si>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</si>
  <si>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</si>
  <si>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</si>
  <si>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</si>
  <si>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</si>
  <si>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</si>
  <si>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</si>
  <si>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</si>
  <si>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</si>
  <si>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</si>
  <si>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</si>
  <si>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</si>
  <si>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</si>
  <si>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</si>
  <si>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</si>
  <si>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</si>
  <si>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</si>
  <si>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</si>
  <si>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</si>
  <si>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</si>
  <si>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</si>
  <si>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</si>
  <si>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</si>
  <si>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</si>
  <si>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</si>
  <si>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</si>
  <si>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</si>
  <si>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</si>
  <si>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</si>
  <si>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</si>
  <si>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</si>
  <si>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</si>
  <si>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</si>
  <si>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</si>
  <si>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</si>
  <si>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</si>
  <si>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</si>
  <si>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</si>
  <si>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</si>
  <si>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</si>
  <si>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</si>
  <si>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</si>
  <si>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</si>
  <si>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</si>
  <si>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</si>
  <si>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</si>
  <si>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</si>
  <si>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</si>
  <si>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</si>
  <si>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</si>
  <si>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</si>
  <si>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</si>
  <si>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</si>
  <si>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</si>
  <si>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</si>
  <si>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</si>
  <si>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</si>
  <si>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</si>
  <si>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</si>
  <si>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</si>
  <si>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</si>
  <si>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</si>
  <si>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</si>
  <si>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</si>
  <si>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</si>
  <si>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</si>
  <si>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</si>
  <si>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</si>
  <si>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</si>
  <si>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</si>
  <si>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</si>
  <si>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</si>
  <si>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</si>
  <si>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</si>
  <si>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</si>
  <si>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</si>
  <si>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</si>
  <si>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</si>
  <si>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</si>
  <si>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</si>
  <si>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</si>
  <si>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</si>
  <si>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</si>
  <si>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</si>
  <si>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</si>
  <si>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</si>
  <si>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</si>
  <si>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</si>
  <si>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</si>
  <si>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</si>
  <si>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</si>
  <si>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</si>
  <si>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</si>
  <si>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</si>
  <si>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</si>
  <si>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</si>
  <si>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</si>
  <si>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</si>
  <si>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</si>
  <si>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</si>
  <si>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</si>
  <si>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</si>
  <si>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</si>
  <si>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</si>
  <si>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</si>
  <si>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</si>
  <si>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</si>
  <si>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</si>
  <si>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</si>
  <si>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</si>
  <si>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</si>
  <si>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</si>
  <si>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</si>
  <si>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</si>
  <si>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</si>
  <si>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</si>
  <si>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</si>
  <si>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</si>
  <si>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</si>
  <si>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</si>
  <si>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</si>
  <si>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</si>
  <si>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</si>
  <si>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</si>
  <si>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</si>
  <si>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</si>
  <si>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</si>
  <si>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</si>
  <si>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</si>
  <si>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</si>
  <si>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</si>
  <si>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</si>
  <si>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</si>
  <si>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</si>
  <si>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</si>
  <si>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</si>
  <si>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</si>
  <si>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</si>
  <si>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</si>
  <si>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</si>
  <si>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</si>
  <si>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</si>
  <si>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</si>
  <si>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</si>
  <si>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</si>
  <si>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</si>
  <si>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</si>
  <si>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</si>
  <si>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</si>
  <si>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</si>
  <si>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</si>
  <si>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</si>
  <si>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</si>
  <si>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</si>
  <si>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</si>
  <si>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</si>
  <si>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</si>
  <si>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</si>
  <si>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</si>
  <si>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</si>
  <si>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</si>
  <si>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</si>
  <si>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</si>
  <si>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</si>
  <si>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</si>
  <si>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</si>
  <si>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</si>
  <si>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</si>
  <si>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</si>
  <si>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</si>
  <si>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</si>
  <si>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</si>
  <si>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</si>
  <si>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</si>
  <si>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</si>
  <si>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</si>
  <si>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</si>
  <si>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</si>
  <si>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</si>
  <si>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</si>
  <si>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</si>
  <si>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</si>
  <si>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</si>
  <si>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</si>
  <si>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</si>
  <si>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</si>
  <si>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</si>
  <si>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</si>
  <si>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</si>
  <si>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</si>
  <si>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</si>
  <si>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</si>
  <si>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</si>
  <si>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</si>
  <si>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</si>
  <si>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</si>
  <si>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</si>
  <si>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</si>
  <si>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</si>
  <si>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</si>
  <si>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</si>
  <si>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</si>
  <si>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</si>
  <si>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</si>
  <si>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</si>
  <si>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</si>
  <si>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</si>
  <si>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</si>
  <si>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</si>
  <si>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</si>
  <si>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</si>
  <si>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</si>
  <si>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</si>
  <si>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</si>
  <si>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</si>
  <si>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</si>
  <si>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</si>
  <si>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</si>
  <si>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</si>
  <si>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</si>
  <si>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</si>
  <si>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</si>
  <si>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</si>
  <si>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</si>
  <si>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</si>
  <si>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</si>
  <si>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</si>
  <si>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</si>
  <si>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</si>
  <si>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</si>
  <si>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</si>
  <si>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</si>
  <si>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</si>
  <si>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</si>
  <si>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</si>
  <si>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</si>
  <si>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</si>
  <si>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</si>
  <si>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</si>
  <si>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</si>
  <si>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</si>
  <si>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</si>
  <si>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</si>
  <si>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</si>
  <si>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</si>
  <si>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</si>
  <si>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</si>
  <si>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</si>
  <si>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</si>
  <si>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</si>
  <si>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</si>
  <si>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</si>
  <si>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</si>
  <si>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</si>
  <si>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</si>
  <si>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</si>
  <si>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</si>
  <si>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</si>
  <si>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</si>
  <si>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</si>
  <si>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</si>
  <si>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</si>
  <si>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</si>
  <si>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</si>
  <si>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</si>
  <si>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</si>
  <si>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</si>
  <si>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</si>
  <si>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</si>
  <si>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</si>
  <si>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</si>
  <si>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</si>
  <si>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</si>
  <si>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</si>
  <si>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</si>
  <si>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</si>
  <si>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</si>
  <si>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</si>
  <si>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</si>
  <si>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</si>
  <si>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</si>
  <si>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</si>
  <si>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</si>
  <si>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</si>
  <si>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</si>
  <si>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</si>
  <si>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</si>
  <si>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</si>
  <si>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</si>
  <si>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</si>
  <si>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</si>
  <si>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</si>
  <si>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</si>
  <si>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</si>
  <si>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</si>
  <si>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</si>
  <si>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</si>
  <si>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</si>
  <si>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</si>
  <si>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</si>
  <si>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</si>
  <si>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</si>
  <si>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</si>
  <si>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</si>
  <si>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</si>
  <si>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</si>
  <si>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</si>
  <si>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</si>
  <si>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</si>
  <si>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</si>
  <si>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</si>
  <si>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</si>
  <si>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</si>
  <si>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</si>
  <si>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</si>
  <si>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</si>
  <si>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</si>
  <si>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</si>
  <si>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</si>
  <si>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</si>
  <si>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</si>
  <si>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</si>
  <si>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</si>
  <si>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</si>
  <si>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</si>
  <si>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</si>
  <si>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</si>
  <si>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</si>
  <si>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</si>
  <si>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</si>
  <si>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</si>
  <si>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</si>
  <si>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</si>
  <si>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</si>
  <si>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</si>
  <si>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</si>
  <si>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</si>
  <si>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</si>
  <si>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</si>
  <si>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</si>
  <si>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</si>
  <si>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</si>
  <si>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</si>
  <si>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</si>
  <si>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</si>
  <si>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</si>
  <si>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</si>
  <si>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</si>
  <si>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</si>
  <si>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</si>
  <si>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</si>
  <si>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</si>
  <si>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</si>
  <si>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</si>
  <si>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</si>
  <si>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</si>
  <si>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</si>
  <si>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</si>
  <si>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</si>
  <si>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</si>
  <si>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</si>
  <si>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</si>
  <si>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</si>
  <si>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</si>
  <si>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</si>
  <si>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</si>
  <si>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</si>
  <si>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</si>
  <si>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</si>
  <si>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</si>
  <si>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</si>
  <si>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</si>
  <si>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</si>
  <si>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</si>
  <si>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</si>
  <si>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</si>
  <si>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</si>
  <si>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</si>
  <si>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</si>
  <si>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</si>
  <si>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</si>
  <si>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</si>
  <si>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</si>
  <si>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</si>
  <si>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</si>
  <si>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</si>
  <si>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</si>
  <si>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</si>
  <si>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</si>
  <si>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</si>
  <si>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</si>
  <si>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</si>
  <si>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</si>
  <si>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</si>
  <si>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</si>
  <si>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</si>
  <si>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</si>
  <si>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</si>
  <si>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</si>
  <si>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</si>
  <si>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</si>
  <si>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</si>
  <si>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</si>
  <si>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</si>
  <si>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</si>
  <si>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</si>
  <si>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</si>
  <si>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</si>
  <si>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</si>
  <si>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</si>
  <si>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</si>
  <si>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</si>
  <si>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</si>
  <si>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</si>
  <si>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</si>
  <si>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</si>
  <si>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</si>
  <si>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</si>
  <si>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</si>
  <si>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</si>
  <si>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</si>
  <si>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</si>
  <si>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</si>
  <si>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</si>
  <si>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</si>
  <si>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</si>
  <si>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</si>
  <si>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</si>
  <si>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</si>
  <si>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</si>
  <si>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</si>
  <si>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</si>
  <si>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</si>
  <si>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</si>
  <si>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</si>
  <si>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</si>
  <si>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</si>
  <si>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</si>
  <si>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</si>
  <si>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</si>
  <si>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</si>
  <si>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</si>
  <si>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</si>
  <si>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</si>
  <si>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</si>
  <si>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</si>
  <si>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</si>
  <si>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</si>
  <si>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</si>
  <si>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</si>
  <si>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</si>
  <si>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</si>
  <si>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</si>
  <si>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</si>
  <si>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</si>
  <si>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</si>
  <si>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</si>
  <si>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</si>
  <si>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</si>
  <si>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</si>
  <si>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</si>
  <si>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</si>
  <si>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</si>
  <si>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</si>
  <si>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</si>
  <si>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</si>
  <si>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</si>
  <si>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</si>
  <si>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</si>
  <si>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</si>
  <si>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</si>
  <si>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</si>
  <si>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</si>
  <si>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</si>
  <si>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</si>
  <si>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</si>
  <si>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</si>
  <si>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</si>
  <si>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</si>
  <si>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</si>
  <si>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</si>
  <si>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</si>
  <si>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</si>
  <si>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</si>
  <si>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</si>
  <si>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</si>
  <si>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</si>
  <si>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</si>
  <si>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</si>
  <si>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</si>
  <si>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</si>
  <si>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</si>
  <si>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</si>
  <si>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</si>
  <si>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</si>
  <si>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</si>
  <si>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</si>
  <si>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</si>
  <si>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</si>
  <si>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</si>
  <si>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</si>
  <si>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</si>
  <si>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</si>
  <si>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</si>
  <si>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</si>
  <si>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</si>
  <si>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</si>
  <si>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</si>
  <si>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</si>
  <si>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</si>
  <si>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</si>
  <si>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</si>
  <si>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</si>
  <si>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</si>
  <si>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</si>
  <si>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</si>
  <si>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</si>
  <si>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</si>
  <si>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</si>
  <si>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</si>
  <si>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</si>
  <si>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</si>
  <si>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</si>
  <si>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</si>
  <si>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</si>
  <si>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</si>
  <si>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</si>
  <si>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</si>
  <si>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</si>
  <si>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</si>
  <si>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</si>
  <si>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</si>
  <si>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</si>
  <si>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</si>
  <si>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</si>
  <si>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</si>
  <si>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</si>
  <si>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</si>
  <si>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</si>
  <si>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</si>
  <si>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</si>
  <si>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</si>
  <si>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</si>
  <si>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</si>
  <si>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</si>
  <si>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</si>
  <si>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</si>
  <si>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</si>
  <si>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</si>
  <si>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</si>
  <si>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</si>
  <si>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</si>
  <si>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</si>
  <si>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</si>
  <si>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</si>
  <si>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</si>
  <si>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</si>
  <si>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</si>
  <si>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</si>
  <si>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</si>
  <si>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</si>
  <si>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</si>
  <si>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</si>
  <si>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</si>
  <si>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</si>
  <si>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</si>
  <si>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</si>
  <si>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</si>
  <si>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</si>
  <si>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</si>
  <si>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</si>
  <si>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</si>
  <si>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</si>
  <si>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</si>
  <si>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</si>
  <si>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</si>
  <si>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</si>
  <si>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</si>
  <si>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</si>
  <si>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</si>
  <si>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</si>
  <si>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</si>
  <si>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</si>
  <si>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</si>
  <si>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</si>
  <si>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</si>
  <si>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</si>
  <si>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</si>
  <si>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</si>
  <si>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</si>
  <si>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</si>
  <si>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</si>
  <si>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</si>
  <si>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</si>
  <si>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</si>
  <si>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</si>
  <si>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</si>
  <si>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</si>
  <si>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</si>
  <si>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</si>
  <si>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</si>
  <si>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</si>
  <si>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</si>
  <si>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</si>
  <si>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</si>
  <si>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</si>
  <si>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</si>
  <si>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</si>
  <si>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</si>
  <si>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</si>
  <si>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</si>
  <si>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</si>
  <si>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</si>
  <si>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</si>
  <si>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</si>
  <si>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</si>
  <si>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</si>
  <si>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</si>
  <si>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</si>
  <si>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</si>
  <si>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</si>
  <si>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</si>
  <si>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</si>
  <si>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</si>
  <si>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</si>
  <si>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</si>
  <si>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</si>
  <si>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</si>
  <si>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</si>
  <si>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</si>
  <si>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</si>
  <si>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</si>
  <si>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</si>
  <si>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</si>
  <si>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</si>
  <si>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</si>
  <si>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</si>
  <si>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</si>
  <si>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</si>
  <si>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</si>
  <si>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</si>
  <si>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</si>
  <si>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</si>
  <si>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</si>
  <si>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</si>
  <si>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</si>
  <si>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</si>
  <si>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</si>
  <si>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</si>
  <si>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</si>
  <si>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</si>
  <si>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</si>
  <si>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</si>
  <si>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</si>
  <si>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</si>
  <si>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</si>
  <si>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</si>
  <si>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</si>
  <si>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</si>
  <si>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</si>
  <si>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</si>
  <si>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</si>
  <si>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</si>
  <si>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</si>
  <si>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</si>
  <si>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</si>
  <si>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</si>
  <si>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</si>
  <si>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</si>
  <si>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</si>
  <si>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</si>
  <si>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</si>
  <si>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</si>
  <si>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</si>
  <si>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</si>
  <si>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</si>
  <si>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</si>
  <si>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</si>
  <si>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</si>
  <si>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</si>
  <si>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</si>
  <si>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</si>
  <si>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</si>
  <si>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</si>
  <si>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</si>
  <si>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</si>
  <si>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</si>
  <si>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</si>
  <si>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</si>
  <si>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</si>
  <si>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</si>
  <si>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</si>
  <si>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</si>
  <si>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</si>
  <si>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</si>
  <si>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</si>
  <si>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</si>
  <si>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</si>
  <si>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</si>
  <si>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</si>
  <si>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</si>
  <si>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</si>
  <si>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</si>
  <si>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</si>
  <si>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</si>
  <si>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</si>
  <si>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</si>
  <si>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</si>
  <si>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</si>
  <si>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</si>
  <si>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</si>
  <si>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</si>
  <si>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</si>
  <si>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</si>
  <si>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</si>
  <si>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</si>
  <si>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</si>
  <si>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</si>
  <si>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</si>
  <si>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</si>
  <si>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</si>
  <si>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</si>
  <si>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</si>
  <si>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</si>
  <si>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</si>
  <si>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</si>
  <si>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</si>
  <si>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</si>
  <si>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</si>
  <si>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</si>
  <si>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</si>
  <si>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</si>
  <si>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</si>
  <si>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</si>
  <si>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</si>
  <si>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</si>
  <si>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</si>
  <si>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</si>
  <si>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</si>
  <si>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</si>
  <si>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</si>
  <si>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</si>
  <si>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</si>
  <si>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</si>
  <si>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</si>
  <si>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</si>
  <si>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</si>
  <si>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</si>
  <si>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</si>
  <si>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</si>
  <si>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</si>
  <si>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</si>
  <si>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</si>
  <si>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</si>
  <si>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</si>
  <si>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</si>
  <si>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</si>
  <si>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</si>
  <si>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</si>
  <si>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</si>
  <si>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</si>
  <si>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</si>
  <si>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</si>
  <si>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</si>
  <si>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</si>
  <si>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</si>
  <si>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</si>
  <si>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</si>
  <si>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</si>
  <si>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</si>
  <si>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</si>
  <si>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</si>
  <si>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</si>
  <si>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</si>
  <si>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</si>
  <si>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</si>
  <si>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</si>
  <si>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</si>
  <si>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</si>
  <si>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</si>
  <si>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</si>
  <si>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</si>
  <si>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</si>
  <si>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</si>
  <si>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</si>
  <si>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</si>
  <si>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</si>
  <si>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</si>
  <si>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</si>
  <si>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</si>
  <si>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</si>
  <si>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</si>
  <si>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</si>
  <si>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</si>
  <si>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</si>
  <si>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</si>
  <si>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</si>
  <si>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</si>
  <si>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</si>
  <si>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</si>
  <si>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</si>
  <si>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</si>
  <si>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</si>
  <si>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</si>
  <si>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</si>
  <si>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</si>
  <si>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</si>
  <si>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</si>
  <si>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</si>
  <si>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</si>
  <si>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</si>
  <si>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</si>
  <si>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</si>
  <si>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</si>
  <si>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</si>
  <si>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</si>
  <si>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</si>
  <si>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</si>
  <si>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</si>
  <si>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</si>
  <si>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</si>
  <si>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</si>
  <si>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</si>
  <si>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</si>
  <si>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</si>
  <si>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</si>
  <si>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</si>
  <si>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</si>
  <si>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</si>
  <si>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</si>
  <si>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</si>
  <si>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</si>
  <si>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</si>
  <si>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</si>
  <si>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</si>
  <si>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</si>
  <si>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</si>
  <si>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</si>
  <si>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</si>
  <si>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</si>
  <si>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</si>
  <si>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</si>
  <si>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</si>
  <si>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</si>
  <si>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</si>
  <si>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</si>
  <si>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</si>
  <si>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</si>
  <si>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</si>
  <si>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</si>
  <si>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</si>
  <si>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</si>
  <si>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</si>
  <si>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</si>
  <si>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</si>
  <si>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</si>
  <si>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</si>
  <si>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</si>
  <si>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</si>
  <si>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</si>
  <si>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</si>
  <si>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</si>
  <si>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</si>
  <si>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</si>
  <si>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</si>
  <si>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</si>
  <si>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</si>
  <si>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</si>
  <si>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</si>
  <si>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</si>
  <si>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</si>
  <si>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</si>
  <si>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</si>
  <si>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</si>
  <si>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</si>
  <si>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</si>
  <si>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</si>
  <si>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</si>
  <si>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</si>
  <si>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</si>
  <si>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</si>
  <si>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</si>
  <si>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</si>
  <si>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</si>
  <si>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</si>
  <si>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</si>
  <si>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</si>
  <si>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</si>
  <si>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</si>
  <si>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</si>
  <si>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</si>
  <si>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</si>
  <si>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</si>
  <si>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</si>
  <si>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</si>
  <si>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</si>
  <si>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</si>
  <si>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</si>
  <si>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</si>
  <si>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</si>
  <si>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</si>
  <si>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</si>
  <si>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</si>
  <si>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</si>
  <si>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</si>
  <si>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</si>
  <si>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</si>
  <si>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</si>
  <si>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</si>
  <si>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</si>
  <si>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</si>
  <si>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</si>
  <si>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</si>
  <si>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</si>
  <si>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</si>
  <si>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</si>
  <si>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</si>
  <si>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</si>
  <si>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</si>
  <si>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</si>
  <si>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</si>
  <si>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</si>
  <si>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</si>
  <si>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</si>
  <si>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</si>
  <si>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</si>
  <si>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</si>
  <si>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</si>
  <si>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</si>
  <si>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</si>
  <si>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</si>
  <si>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</si>
  <si>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</si>
  <si>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</si>
  <si>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</si>
  <si>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</si>
  <si>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</si>
  <si>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</si>
  <si>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</si>
  <si>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</si>
  <si>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</si>
  <si>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</si>
  <si>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</si>
  <si>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</si>
  <si>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</si>
  <si>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</si>
  <si>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</si>
  <si>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</si>
  <si>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</si>
  <si>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</si>
  <si>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</si>
  <si>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</si>
  <si>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</si>
  <si>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</si>
  <si>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</si>
  <si>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</si>
  <si>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</si>
  <si>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</si>
  <si>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</si>
  <si>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</si>
  <si>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</si>
  <si>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</si>
  <si>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</si>
  <si>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</si>
  <si>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</si>
  <si>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</si>
  <si>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</si>
  <si>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</si>
  <si>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</si>
  <si>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</si>
  <si>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</si>
  <si>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</si>
  <si>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</si>
  <si>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</si>
  <si>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</si>
  <si>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</si>
  <si>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</si>
  <si>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</si>
  <si>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</si>
  <si>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</si>
  <si>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</si>
  <si>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</si>
  <si>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</si>
  <si>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</si>
  <si>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</si>
  <si>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</si>
  <si>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</si>
  <si>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</si>
  <si>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</si>
  <si>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</si>
  <si>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</si>
  <si>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</si>
  <si>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</si>
  <si>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</si>
  <si>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</si>
  <si>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</si>
  <si>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</si>
  <si>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</si>
  <si>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</si>
  <si>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</si>
  <si>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</si>
  <si>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</si>
  <si>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</si>
  <si>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</si>
  <si>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</si>
  <si>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</si>
  <si>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</si>
  <si>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</si>
  <si>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</si>
  <si>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</si>
  <si>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</si>
  <si>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</si>
  <si>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</si>
  <si>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</si>
  <si>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</si>
  <si>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</si>
  <si>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</si>
  <si>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</si>
  <si>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</si>
  <si>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</si>
  <si>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</si>
  <si>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</si>
  <si>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</si>
  <si>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</si>
  <si>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</si>
  <si>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</si>
  <si>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</si>
  <si>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</si>
  <si>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</si>
  <si>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</si>
  <si>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</si>
  <si>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</si>
  <si>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</si>
  <si>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</si>
  <si>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</si>
  <si>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</si>
  <si>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</si>
  <si>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</si>
  <si>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</si>
  <si>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</si>
  <si>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</si>
  <si>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</si>
  <si>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</si>
  <si>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</si>
  <si>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</si>
  <si>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</si>
  <si>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</si>
  <si>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</si>
  <si>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</si>
  <si>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</si>
  <si>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</si>
  <si>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</si>
  <si>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</si>
  <si>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</si>
  <si>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</si>
  <si>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</si>
  <si>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</si>
  <si>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</si>
  <si>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</si>
  <si>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</si>
  <si>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</si>
  <si>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</si>
  <si>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</si>
  <si>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</si>
  <si>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</si>
  <si>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</si>
  <si>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</si>
  <si>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</si>
  <si>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</si>
  <si>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</si>
  <si>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</si>
  <si>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</si>
  <si>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</si>
  <si>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</si>
  <si>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</si>
  <si>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</si>
  <si>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</si>
  <si>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</si>
  <si>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</si>
  <si>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</si>
  <si>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</si>
  <si>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</si>
  <si>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</si>
  <si>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</si>
  <si>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</si>
  <si>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</si>
  <si>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</si>
  <si>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</si>
  <si>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</si>
  <si>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</si>
  <si>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</si>
  <si>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</si>
  <si>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</si>
  <si>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</si>
  <si>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</si>
  <si>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</si>
  <si>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</si>
  <si>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</si>
  <si>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</si>
  <si>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</si>
  <si>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</si>
  <si>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</si>
  <si>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</si>
  <si>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</si>
  <si>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</si>
  <si>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</si>
  <si>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</si>
  <si>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</si>
  <si>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</si>
  <si>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</si>
  <si>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</si>
  <si>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</si>
  <si>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</si>
  <si>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</si>
  <si>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</si>
  <si>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</si>
  <si>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</si>
  <si>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</si>
  <si>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</si>
  <si>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</si>
  <si>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</si>
  <si>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</si>
  <si>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</si>
  <si>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</si>
  <si>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</si>
  <si>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</si>
  <si>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</si>
  <si>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</si>
  <si>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</si>
  <si>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</si>
  <si>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</si>
  <si>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</si>
  <si>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</si>
  <si>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</si>
  <si>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</si>
  <si>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</si>
  <si>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</si>
  <si>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</si>
  <si>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</si>
  <si>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</si>
  <si>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</si>
  <si>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</si>
  <si>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</si>
  <si>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</si>
  <si>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</si>
  <si>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</si>
  <si>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</si>
  <si>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</si>
  <si>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</si>
  <si>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</si>
  <si>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</si>
  <si>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</si>
  <si>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</si>
  <si>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</si>
  <si>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</si>
  <si>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</si>
  <si>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</si>
  <si>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</si>
  <si>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</si>
  <si>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</si>
  <si>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</si>
  <si>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</si>
  <si>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</si>
  <si>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</si>
  <si>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</si>
  <si>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</si>
  <si>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</si>
  <si>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</si>
  <si>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</si>
  <si>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</si>
  <si>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</si>
  <si>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</si>
  <si>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</si>
  <si>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</si>
  <si>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</si>
  <si>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</si>
  <si>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</si>
  <si>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</si>
  <si>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</si>
  <si>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</si>
  <si>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</si>
  <si>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</si>
  <si>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</si>
  <si>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</si>
  <si>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</si>
  <si>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</si>
  <si>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</si>
  <si>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</si>
  <si>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</si>
  <si>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</si>
  <si>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</si>
  <si>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</si>
  <si>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</si>
  <si>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</si>
  <si>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</si>
  <si>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</si>
  <si>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</si>
  <si>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</si>
  <si>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</si>
  <si>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</si>
  <si>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</si>
  <si>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</si>
  <si>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</si>
  <si>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</si>
  <si>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</si>
  <si>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</si>
  <si>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</si>
  <si>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</si>
  <si>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</si>
  <si>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</si>
  <si>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</si>
  <si>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</si>
  <si>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</si>
  <si>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</si>
  <si>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</si>
  <si>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</si>
  <si>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</si>
  <si>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</si>
  <si>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</si>
  <si>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</si>
  <si>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</si>
  <si>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</si>
  <si>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</si>
  <si>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</si>
  <si>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</si>
  <si>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</si>
  <si>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</si>
  <si>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</si>
  <si>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</si>
  <si>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</si>
  <si>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</si>
  <si>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</si>
  <si>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</si>
  <si>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</si>
  <si>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</si>
  <si>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</si>
  <si>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</si>
  <si>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</si>
  <si>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</si>
  <si>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</si>
  <si>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</si>
  <si>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</si>
  <si>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</si>
  <si>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</si>
  <si>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</si>
  <si>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</si>
  <si>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</si>
  <si>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</si>
  <si>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</si>
  <si>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</si>
  <si>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</si>
  <si>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</si>
  <si>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</si>
  <si>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</si>
  <si>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</si>
  <si>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</si>
  <si>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</si>
  <si>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</si>
  <si>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</si>
  <si>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</si>
  <si>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</si>
  <si>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</si>
  <si>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</si>
  <si>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</si>
  <si>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</si>
  <si>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</si>
  <si>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</si>
  <si>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</si>
  <si>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</si>
  <si>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</si>
  <si>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</si>
  <si>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</si>
  <si>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</si>
  <si>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</si>
  <si>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</si>
  <si>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</si>
  <si>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</si>
  <si>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</si>
  <si>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</si>
  <si>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</si>
  <si>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</si>
  <si>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</si>
  <si>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</si>
  <si>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</si>
  <si>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</si>
  <si>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</si>
  <si>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</si>
  <si>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</si>
  <si>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</si>
  <si>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</si>
  <si>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</si>
  <si>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</si>
  <si>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</si>
  <si>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</si>
  <si>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</si>
  <si>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</si>
  <si>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</si>
  <si>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</si>
  <si>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</si>
  <si>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</si>
  <si>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</si>
  <si>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</si>
  <si>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</si>
  <si>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</si>
  <si>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</si>
  <si>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</si>
  <si>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</si>
  <si>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</si>
  <si>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</si>
  <si>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</si>
  <si>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</si>
  <si>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</si>
  <si>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</si>
  <si>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</si>
  <si>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</si>
  <si>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</si>
  <si>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</si>
  <si>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</si>
  <si>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</si>
  <si>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</si>
  <si>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</si>
  <si>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</si>
  <si>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</si>
  <si>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</si>
  <si>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</si>
  <si>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</si>
  <si>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</si>
  <si>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</si>
  <si>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</si>
  <si>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</si>
  <si>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</si>
  <si>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</si>
  <si>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</si>
  <si>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</si>
  <si>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</si>
  <si>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</si>
  <si>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</si>
  <si>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</si>
  <si>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</si>
  <si>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</si>
  <si>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</si>
  <si>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</si>
  <si>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</si>
  <si>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</si>
  <si>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</si>
  <si>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</si>
  <si>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</si>
  <si>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</si>
  <si>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</si>
  <si>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</si>
  <si>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</si>
  <si>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</si>
  <si>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</si>
  <si>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</si>
  <si>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</si>
  <si>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</si>
  <si>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</si>
  <si>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</si>
  <si>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</si>
  <si>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</si>
  <si>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</si>
  <si>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</si>
  <si>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</si>
  <si>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</si>
  <si>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</si>
  <si>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</si>
  <si>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</si>
  <si>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</si>
  <si>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</si>
  <si>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</si>
  <si>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</si>
  <si>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</si>
  <si>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</si>
  <si>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</si>
  <si>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</si>
  <si>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</si>
  <si>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</si>
  <si>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</si>
  <si>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</si>
  <si>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</si>
  <si>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</si>
  <si>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</si>
  <si>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</si>
  <si>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</si>
  <si>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</si>
  <si>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</si>
  <si>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</si>
  <si>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</si>
  <si>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</si>
  <si>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</si>
  <si>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</si>
  <si>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</si>
  <si>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</si>
  <si>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</si>
  <si>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</si>
  <si>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</si>
  <si>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</si>
  <si>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</si>
  <si>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</si>
  <si>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</si>
  <si>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</si>
  <si>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</si>
  <si>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</si>
  <si>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</si>
  <si>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</si>
  <si>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</si>
  <si>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</si>
  <si>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</si>
  <si>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</si>
  <si>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</si>
  <si>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</si>
  <si>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</si>
  <si>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</si>
  <si>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</si>
  <si>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</si>
  <si>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</si>
  <si>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</si>
  <si>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</si>
  <si>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</si>
  <si>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</si>
  <si>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</si>
  <si>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</si>
  <si>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</si>
  <si>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</si>
  <si>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</si>
  <si>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</si>
  <si>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</si>
  <si>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</si>
  <si>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</si>
  <si>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</si>
  <si>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</si>
  <si>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</si>
  <si>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</si>
  <si>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</si>
  <si>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</si>
  <si>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</si>
  <si>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</si>
  <si>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</si>
  <si>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</si>
  <si>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</si>
  <si>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</si>
  <si>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</si>
  <si>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</si>
  <si>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</si>
  <si>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</si>
  <si>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</si>
  <si>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</si>
  <si>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</si>
  <si>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</si>
  <si>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</si>
  <si>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</si>
  <si>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</si>
  <si>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</si>
  <si>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</si>
  <si>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</si>
  <si>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</si>
  <si>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</si>
  <si>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</si>
  <si>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</si>
  <si>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</si>
  <si>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</si>
  <si>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</si>
  <si>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</si>
  <si>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</si>
  <si>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</si>
  <si>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</si>
  <si>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</si>
  <si>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</si>
  <si>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</si>
  <si>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</si>
  <si>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</si>
  <si>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</si>
  <si>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</si>
  <si>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</si>
  <si>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</si>
  <si>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</si>
  <si>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</si>
  <si>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</si>
  <si>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</si>
  <si>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</si>
  <si>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</si>
  <si>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</si>
  <si>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</si>
  <si>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</si>
  <si>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</si>
  <si>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</si>
  <si>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</si>
  <si>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</si>
  <si>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</si>
  <si>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</si>
  <si>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</si>
  <si>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</si>
  <si>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</si>
  <si>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</si>
  <si>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</si>
  <si>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</si>
  <si>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</si>
  <si>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</si>
  <si>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</si>
  <si>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</si>
  <si>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</si>
  <si>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</si>
  <si>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</si>
  <si>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</si>
  <si>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</si>
  <si>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</si>
  <si>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</si>
  <si>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</si>
  <si>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</si>
  <si>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</si>
  <si>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</si>
  <si>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</si>
  <si>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</si>
  <si>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</si>
  <si>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</si>
  <si>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</si>
  <si>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</si>
  <si>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</si>
  <si>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</si>
  <si>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</si>
  <si>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</si>
  <si>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</si>
  <si>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</si>
  <si>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</si>
  <si>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</si>
  <si>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</si>
  <si>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</si>
  <si>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</si>
  <si>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</si>
  <si>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</si>
  <si>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</si>
  <si>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</si>
  <si>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</si>
  <si>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</si>
  <si>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</si>
  <si>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</si>
  <si>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</si>
  <si>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</si>
  <si>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</si>
  <si>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</si>
  <si>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</si>
  <si>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</si>
  <si>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</si>
  <si>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</si>
  <si>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</si>
  <si>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</si>
  <si>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</si>
  <si>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</si>
  <si>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</si>
  <si>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</si>
  <si>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</si>
  <si>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</si>
  <si>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</si>
  <si>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</si>
  <si>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</si>
  <si>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</si>
  <si>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</si>
  <si>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</si>
  <si>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</si>
  <si>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</si>
  <si>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</si>
  <si>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</si>
  <si>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</si>
  <si>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</si>
  <si>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</si>
  <si>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</si>
  <si>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</si>
  <si>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</si>
  <si>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</si>
  <si>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</si>
  <si>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</si>
  <si>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</si>
  <si>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</si>
  <si>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</si>
  <si>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</si>
  <si>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</si>
  <si>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</si>
  <si>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</si>
  <si>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</si>
  <si>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</si>
  <si>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</si>
  <si>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</si>
  <si>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</si>
  <si>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</si>
  <si>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</si>
  <si>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</si>
  <si>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</si>
  <si>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</si>
  <si>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</si>
  <si>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</si>
  <si>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</si>
  <si>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</si>
  <si>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</si>
  <si>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</si>
  <si>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</si>
  <si>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</si>
  <si>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</si>
  <si>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</si>
  <si>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</si>
  <si>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</si>
  <si>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</si>
  <si>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</si>
  <si>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</si>
  <si>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</si>
  <si>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</si>
  <si>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</si>
  <si>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</si>
  <si>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</si>
  <si>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</si>
  <si>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</si>
  <si>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</si>
  <si>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</si>
  <si>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</si>
  <si>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</si>
  <si>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</si>
  <si>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</si>
  <si>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</si>
  <si>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</si>
  <si>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</si>
  <si>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</si>
  <si>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</si>
  <si>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</si>
  <si>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</si>
  <si>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</si>
  <si>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</si>
  <si>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</si>
  <si>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</si>
  <si>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</si>
  <si>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</si>
  <si>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</si>
  <si>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</si>
  <si>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</si>
  <si>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</si>
  <si>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</si>
  <si>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</si>
  <si>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</si>
  <si>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</si>
  <si>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</si>
  <si>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</si>
  <si>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</si>
  <si>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</si>
  <si>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</si>
  <si>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</si>
  <si>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</si>
  <si>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</si>
  <si>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</si>
  <si>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</si>
  <si>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</si>
  <si>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</si>
  <si>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</si>
  <si>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</si>
  <si>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</si>
  <si>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</si>
  <si>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</si>
  <si>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</si>
  <si>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</si>
  <si>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</si>
  <si>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</si>
  <si>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</si>
  <si>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</si>
  <si>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</si>
  <si>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</si>
  <si>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</si>
  <si>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</si>
  <si>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</si>
  <si>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</si>
  <si>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</si>
  <si>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</si>
  <si>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</si>
  <si>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</si>
  <si>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</si>
  <si>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</si>
  <si>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</si>
  <si>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</si>
  <si>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</si>
  <si>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</si>
  <si>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</si>
  <si>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</si>
  <si>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</si>
  <si>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</si>
  <si>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</si>
  <si>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</si>
  <si>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</si>
  <si>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</si>
  <si>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</si>
  <si>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</si>
  <si>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</si>
  <si>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</si>
  <si>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</si>
  <si>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</si>
  <si>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</si>
  <si>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</si>
  <si>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</si>
  <si>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</si>
  <si>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</si>
  <si>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</si>
  <si>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</si>
  <si>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</si>
  <si>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</si>
  <si>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</si>
  <si>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</si>
  <si>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</si>
  <si>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</si>
  <si>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</si>
  <si>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</si>
  <si>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</si>
  <si>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</si>
  <si>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</si>
  <si>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</si>
  <si>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</si>
  <si>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</si>
  <si>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</si>
  <si>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</si>
  <si>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</si>
  <si>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</si>
  <si>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</si>
  <si>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</si>
  <si>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</si>
  <si>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</si>
  <si>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</si>
  <si>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</si>
  <si>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</si>
  <si>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</si>
  <si>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</si>
  <si>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</si>
  <si>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</si>
  <si>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</si>
  <si>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</si>
  <si>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</si>
  <si>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</si>
  <si>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</si>
  <si>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</si>
  <si>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</si>
  <si>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</si>
  <si>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</si>
  <si>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</si>
  <si>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</si>
  <si>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</si>
  <si>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</si>
  <si>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</si>
  <si>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</si>
  <si>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</si>
  <si>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</si>
  <si>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</si>
  <si>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</si>
  <si>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</si>
  <si>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</si>
  <si>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</si>
  <si>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</si>
  <si>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</si>
  <si>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</si>
  <si>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</si>
  <si>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</si>
  <si>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</si>
  <si>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</si>
  <si>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</si>
  <si>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</si>
  <si>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</si>
  <si>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</si>
  <si>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</si>
  <si>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</si>
  <si>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</si>
  <si>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</si>
  <si>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</si>
  <si>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</si>
  <si>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</si>
  <si>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</si>
  <si>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</si>
  <si>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</si>
  <si>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</si>
  <si>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</si>
  <si>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</si>
  <si>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</si>
  <si>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</si>
  <si>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</si>
  <si>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</si>
  <si>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</si>
  <si>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</si>
  <si>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</si>
  <si>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</si>
  <si>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</si>
  <si>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</si>
  <si>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</si>
  <si>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</si>
  <si>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</si>
  <si>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</si>
  <si>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</si>
  <si>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</si>
  <si>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</si>
  <si>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</si>
  <si>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</si>
  <si>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</si>
  <si>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</si>
  <si>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</si>
  <si>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</si>
  <si>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</si>
  <si>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</si>
  <si>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</si>
  <si>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</si>
  <si>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</si>
  <si>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</si>
  <si>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</si>
  <si>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</si>
  <si>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</si>
  <si>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</si>
  <si>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</si>
  <si>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</si>
  <si>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</si>
  <si>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</si>
  <si>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</si>
  <si>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</si>
  <si>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</si>
  <si>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</si>
  <si>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</si>
  <si>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</si>
  <si>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</si>
  <si>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</si>
  <si>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</si>
  <si>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</si>
  <si>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</si>
  <si>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</si>
  <si>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</si>
  <si>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</si>
  <si>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</si>
  <si>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</si>
  <si>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</si>
  <si>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</si>
  <si>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</si>
  <si>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</si>
  <si>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</si>
  <si>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</si>
  <si>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</si>
  <si>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</si>
  <si>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</si>
  <si>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</si>
  <si>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</si>
  <si>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</si>
  <si>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</si>
  <si>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</si>
  <si>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</si>
  <si>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</si>
  <si>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</si>
  <si>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</si>
  <si>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</si>
  <si>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</si>
  <si>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</si>
  <si>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</si>
  <si>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</si>
  <si>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</si>
  <si>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</si>
  <si>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</si>
  <si>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</si>
  <si>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</si>
  <si>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</si>
  <si>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</si>
  <si>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</si>
  <si>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</si>
  <si>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</si>
  <si>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</si>
  <si>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</si>
  <si>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</si>
  <si>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</si>
  <si>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</si>
  <si>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</si>
  <si>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</si>
  <si>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</si>
  <si>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</si>
  <si>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</si>
  <si>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</si>
  <si>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</si>
  <si>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</si>
  <si>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</si>
  <si>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</si>
  <si>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</si>
  <si>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</si>
  <si>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</si>
  <si>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</si>
  <si>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</si>
  <si>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</si>
  <si>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</si>
  <si>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</si>
  <si>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</si>
  <si>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</si>
  <si>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</si>
  <si>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</si>
  <si>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</si>
  <si>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</si>
  <si>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</si>
  <si>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</si>
  <si>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</si>
  <si>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</si>
  <si>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</si>
  <si>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</si>
  <si>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</si>
  <si>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</si>
  <si>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</si>
  <si>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</si>
  <si>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</si>
  <si>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</si>
  <si>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</si>
  <si>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</si>
  <si>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</si>
  <si>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</si>
  <si>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</si>
  <si>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</si>
  <si>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</si>
  <si>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</si>
  <si>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</si>
  <si>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</si>
  <si>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</si>
  <si>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</si>
  <si>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</si>
  <si>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</si>
  <si>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</si>
  <si>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</si>
  <si>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</si>
  <si>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</si>
  <si>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</si>
  <si>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</si>
  <si>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</si>
  <si>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</si>
  <si>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</si>
  <si>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</si>
  <si>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</si>
  <si>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</si>
  <si>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</si>
  <si>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</si>
  <si>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</si>
  <si>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</si>
  <si>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</si>
  <si>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</si>
  <si>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</si>
  <si>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</si>
  <si>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</si>
  <si>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</si>
  <si>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</si>
  <si>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</si>
  <si>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</si>
  <si>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</si>
  <si>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</si>
  <si>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</si>
  <si>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</si>
  <si>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</si>
  <si>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</si>
  <si>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</si>
  <si>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</si>
  <si>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</si>
  <si>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</si>
  <si>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</si>
  <si>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</si>
  <si>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</si>
  <si>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</si>
  <si>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</si>
  <si>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</si>
  <si>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</si>
  <si>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</si>
  <si>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</si>
  <si>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</si>
  <si>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</si>
  <si>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</si>
  <si>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</si>
  <si>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</si>
  <si>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</si>
  <si>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</si>
  <si>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</si>
  <si>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</si>
  <si>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</si>
  <si>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</si>
  <si>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</si>
  <si>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</si>
  <si>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</si>
  <si>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</si>
  <si>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</si>
  <si>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</si>
  <si>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</si>
  <si>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</si>
  <si>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</si>
  <si>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</si>
  <si>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</si>
  <si>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</si>
  <si>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</si>
  <si>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</si>
  <si>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</si>
  <si>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</si>
  <si>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</si>
  <si>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</si>
  <si>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</si>
  <si>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</si>
  <si>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</si>
  <si>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</si>
  <si>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</si>
  <si>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</si>
  <si>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</si>
  <si>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</si>
  <si>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</si>
  <si>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</si>
  <si>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</si>
  <si>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</si>
  <si>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</si>
  <si>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</si>
  <si>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</si>
  <si>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</si>
  <si>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</si>
  <si>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</si>
  <si>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</si>
  <si>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</si>
  <si>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</si>
  <si>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</si>
  <si>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</si>
  <si>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</si>
  <si>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</si>
  <si>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</si>
  <si>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</si>
  <si>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</si>
  <si>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</si>
  <si>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</si>
  <si>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</si>
  <si>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</si>
  <si>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</si>
  <si>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</si>
  <si>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</si>
  <si>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</si>
  <si>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</si>
  <si>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</si>
  <si>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</si>
  <si>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</si>
  <si>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</si>
  <si>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</si>
  <si>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</si>
  <si>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</si>
  <si>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</si>
  <si>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</si>
  <si>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</si>
  <si>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</si>
  <si>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</si>
  <si>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</si>
  <si>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</si>
  <si>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</si>
  <si>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</si>
  <si>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</si>
  <si>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</si>
  <si>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</si>
  <si>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</si>
  <si>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</si>
  <si>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</si>
  <si>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</si>
  <si>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</si>
  <si>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</si>
  <si>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</si>
  <si>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</si>
  <si>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</si>
  <si>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</si>
  <si>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</si>
  <si>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</si>
  <si>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</si>
  <si>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</si>
  <si>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</si>
  <si>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</si>
  <si>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</si>
  <si>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</si>
  <si>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</si>
  <si>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</si>
  <si>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</si>
  <si>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</si>
  <si>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</si>
  <si>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</si>
  <si>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</si>
  <si>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</si>
  <si>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</si>
  <si>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</si>
  <si>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</si>
  <si>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</si>
  <si>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</si>
  <si>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</si>
  <si>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</si>
  <si>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</si>
  <si>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</si>
  <si>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</si>
  <si>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</si>
  <si>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</si>
  <si>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</si>
  <si>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</si>
  <si>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</si>
  <si>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</si>
  <si>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</si>
  <si>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</si>
  <si>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</si>
  <si>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</si>
  <si>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</si>
  <si>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</si>
  <si>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</si>
  <si>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</si>
  <si>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</si>
  <si>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</si>
  <si>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</si>
  <si>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</si>
  <si>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</si>
  <si>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</si>
  <si>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</si>
  <si>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</si>
  <si>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</si>
  <si>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</si>
  <si>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</si>
  <si>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</si>
  <si>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</si>
  <si>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</si>
  <si>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</si>
  <si>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</si>
  <si>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</si>
  <si>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</si>
  <si>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</si>
  <si>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</si>
  <si>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</si>
  <si>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</si>
  <si>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</si>
  <si>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</si>
  <si>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</si>
  <si>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</si>
  <si>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</si>
  <si>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</si>
  <si>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</si>
  <si>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</si>
  <si>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</si>
  <si>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</si>
  <si>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</si>
  <si>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</si>
  <si>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</si>
  <si>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</si>
  <si>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</si>
  <si>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</si>
  <si>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</si>
  <si>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</si>
  <si>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</si>
  <si>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</si>
  <si>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</si>
  <si>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</si>
  <si>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</si>
  <si>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</si>
  <si>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</si>
  <si>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</si>
  <si>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</si>
  <si>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</si>
  <si>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</si>
  <si>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</si>
  <si>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</si>
  <si>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</si>
  <si>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</si>
  <si>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</si>
  <si>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</si>
  <si>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</si>
  <si>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</si>
  <si>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</si>
  <si>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</si>
  <si>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</si>
  <si>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</si>
  <si>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</si>
  <si>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</si>
  <si>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</si>
  <si>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</si>
  <si>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</si>
  <si>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</si>
  <si>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</si>
  <si>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</si>
  <si>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</si>
  <si>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</si>
  <si>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</si>
  <si>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</si>
  <si>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</si>
  <si>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</si>
  <si>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</si>
  <si>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</si>
  <si>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</si>
  <si>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</si>
  <si>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</si>
  <si>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</si>
  <si>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</si>
  <si>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</si>
  <si>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</si>
  <si>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</si>
  <si>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</si>
  <si>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</si>
  <si>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</si>
  <si>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</si>
  <si>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</si>
  <si>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</si>
  <si>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</si>
  <si>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</si>
  <si>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</si>
  <si>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</si>
  <si>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</si>
  <si>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</si>
  <si>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</si>
  <si>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</si>
  <si>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</si>
  <si>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</si>
  <si>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</si>
  <si>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</si>
  <si>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</si>
  <si>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</si>
  <si>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</si>
  <si>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</si>
  <si>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</si>
  <si>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</si>
  <si>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</si>
  <si>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</si>
  <si>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</si>
  <si>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</si>
  <si>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</si>
  <si>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</si>
  <si>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</si>
  <si>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</si>
  <si>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</si>
  <si>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</si>
  <si>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</si>
  <si>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</si>
  <si>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</si>
  <si>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</si>
  <si>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</si>
  <si>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</si>
  <si>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</si>
  <si>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</si>
  <si>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</si>
  <si>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</si>
  <si>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</si>
  <si>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</si>
  <si>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</si>
  <si>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</si>
  <si>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</si>
  <si>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</si>
  <si>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</si>
  <si>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</si>
  <si>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</si>
  <si>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</si>
  <si>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</si>
  <si>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</si>
  <si>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</si>
  <si>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</si>
  <si>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</si>
  <si>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</si>
  <si>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</si>
  <si>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</si>
  <si>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</si>
  <si>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</si>
  <si>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</si>
  <si>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</si>
  <si>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</si>
  <si>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</si>
  <si>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</si>
  <si>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</si>
  <si>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</si>
  <si>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</si>
  <si>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</si>
  <si>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</si>
  <si>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</si>
  <si>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</si>
  <si>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</si>
  <si>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</si>
  <si>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</si>
  <si>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</si>
  <si>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</si>
  <si>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</si>
  <si>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</si>
  <si>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</si>
  <si>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</si>
  <si>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</si>
  <si>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</si>
  <si>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</si>
  <si>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</si>
  <si>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</si>
  <si>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</si>
  <si>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</si>
  <si>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</si>
  <si>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</si>
  <si>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</si>
  <si>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</si>
  <si>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</si>
  <si>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</si>
  <si>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</si>
  <si>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</si>
  <si>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</si>
  <si>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</si>
  <si>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</si>
  <si>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</si>
  <si>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</si>
  <si>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</si>
  <si>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</si>
  <si>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</si>
  <si>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</si>
  <si>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</si>
  <si>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</si>
  <si>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</si>
  <si>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</si>
  <si>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</si>
  <si>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</si>
  <si>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</si>
  <si>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</si>
  <si>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</si>
  <si>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</si>
  <si>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</si>
  <si>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</si>
  <si>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</si>
  <si>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</si>
  <si>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</si>
  <si>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</si>
  <si>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</si>
  <si>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</si>
  <si>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</si>
  <si>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</si>
  <si>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</si>
  <si>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</si>
  <si>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</si>
  <si>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</si>
  <si>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</si>
  <si>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</si>
  <si>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</si>
  <si>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</si>
  <si>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</si>
  <si>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</si>
  <si>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</si>
  <si>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</si>
  <si>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</si>
  <si>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</si>
  <si>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</si>
  <si>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</si>
  <si>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</si>
  <si>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</si>
  <si>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</si>
  <si>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</si>
  <si>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</si>
  <si>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</si>
  <si>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</si>
  <si>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</si>
  <si>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</si>
  <si>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</si>
  <si>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</si>
  <si>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</si>
  <si>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</si>
  <si>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</si>
  <si>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</si>
  <si>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</si>
  <si>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</si>
  <si>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</si>
  <si>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</si>
  <si>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</si>
  <si>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</si>
  <si>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</si>
  <si>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</si>
  <si>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</si>
  <si>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</si>
  <si>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</si>
  <si>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</si>
  <si>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</si>
  <si>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</si>
  <si>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</si>
  <si>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</si>
  <si>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</si>
  <si>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</si>
  <si>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</si>
  <si>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</si>
  <si>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</si>
  <si>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</si>
  <si>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</si>
  <si>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</si>
  <si>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</si>
  <si>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</si>
  <si>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</si>
  <si>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</si>
  <si>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</si>
  <si>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</si>
  <si>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</si>
  <si>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</si>
  <si>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</si>
  <si>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</si>
  <si>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</si>
  <si>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</si>
  <si>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</si>
  <si>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</si>
  <si>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</si>
  <si>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</si>
  <si>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</si>
  <si>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</si>
  <si>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</si>
  <si>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</si>
  <si>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</si>
  <si>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</si>
  <si>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</si>
  <si>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</si>
  <si>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</si>
  <si>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</si>
  <si>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</si>
  <si>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</si>
  <si>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</si>
  <si>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</si>
  <si>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</si>
  <si>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</si>
  <si>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</si>
  <si>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</si>
  <si>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</si>
  <si>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</si>
  <si>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</si>
  <si>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</si>
  <si>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</si>
  <si>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</si>
  <si>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</si>
  <si>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</si>
  <si>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</si>
  <si>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</si>
  <si>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</si>
  <si>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</si>
  <si>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</si>
  <si>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</si>
  <si>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</si>
  <si>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</si>
  <si>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</si>
  <si>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</si>
  <si>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</si>
  <si>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</si>
  <si>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</si>
  <si>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</si>
  <si>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</si>
  <si>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</si>
  <si>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</si>
  <si>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</si>
  <si>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</si>
  <si>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</si>
  <si>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</si>
  <si>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</si>
  <si>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</si>
  <si>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</si>
  <si>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</si>
  <si>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</si>
  <si>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</si>
  <si>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</si>
  <si>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</si>
  <si>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</si>
  <si>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</si>
  <si>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</si>
  <si>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</si>
  <si>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</si>
  <si>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</si>
  <si>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</si>
  <si>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</si>
  <si>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</si>
  <si>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</si>
  <si>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</si>
  <si>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</si>
  <si>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</si>
  <si>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</si>
  <si>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</si>
  <si>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</si>
  <si>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</si>
  <si>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</si>
  <si>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</si>
  <si>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</si>
  <si>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</si>
  <si>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</si>
  <si>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</si>
  <si>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</si>
  <si>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</si>
  <si>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</si>
  <si>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</si>
  <si>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</si>
  <si>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</si>
  <si>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</si>
  <si>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</si>
  <si>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</si>
  <si>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</si>
  <si>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</si>
  <si>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</si>
  <si>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</si>
  <si>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</si>
  <si>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</si>
  <si>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</si>
  <si>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</si>
  <si>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</si>
  <si>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</si>
  <si>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</si>
  <si>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</si>
  <si>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</si>
  <si>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</si>
  <si>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</si>
  <si>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</si>
  <si>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</si>
  <si>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</si>
  <si>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</si>
  <si>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</si>
  <si>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</si>
  <si>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</si>
  <si>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</si>
  <si>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</si>
  <si>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</si>
  <si>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</si>
  <si>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</si>
  <si>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</si>
  <si>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</si>
  <si>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</si>
  <si>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</si>
  <si>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</si>
  <si>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</si>
  <si>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</si>
  <si>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</si>
  <si>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</si>
  <si>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</si>
  <si>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</si>
  <si>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</si>
  <si>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</si>
  <si>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</si>
  <si>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</si>
  <si>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</si>
  <si>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</si>
  <si>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</si>
  <si>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</si>
  <si>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</si>
  <si>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</si>
  <si>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</si>
  <si>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</si>
  <si>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</si>
  <si>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</si>
  <si>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</si>
  <si>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</si>
  <si>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</si>
  <si>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</si>
  <si>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</si>
  <si>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</si>
  <si>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</si>
  <si>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</si>
  <si>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</si>
  <si>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</si>
  <si>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</si>
  <si>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</si>
  <si>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</si>
  <si>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</si>
  <si>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</si>
  <si>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</si>
  <si>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</si>
  <si>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</si>
  <si>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</si>
  <si>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</si>
  <si>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</si>
  <si>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</si>
  <si>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</si>
  <si>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</si>
  <si>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</si>
  <si>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</si>
  <si>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</si>
  <si>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</si>
  <si>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</si>
  <si>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</si>
  <si>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</si>
  <si>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</si>
  <si>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</si>
  <si>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</si>
  <si>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</si>
  <si>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</si>
  <si>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</si>
  <si>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</si>
  <si>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</si>
  <si>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</si>
  <si>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</si>
  <si>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</si>
  <si>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</si>
  <si>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</si>
  <si>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</si>
  <si>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</si>
  <si>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</si>
  <si>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</si>
  <si>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</si>
  <si>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</si>
  <si>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</si>
  <si>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</si>
  <si>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</si>
  <si>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</si>
  <si>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</si>
  <si>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</si>
  <si>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</si>
  <si>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</si>
  <si>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</si>
  <si>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</si>
  <si>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</si>
  <si>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</si>
  <si>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</si>
  <si>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</si>
  <si>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</si>
  <si>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</si>
  <si>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</si>
  <si>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</si>
  <si>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</si>
  <si>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</si>
  <si>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</si>
  <si>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</si>
  <si>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</si>
  <si>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</si>
  <si>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</si>
  <si>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</si>
  <si>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</si>
  <si>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</si>
  <si>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</si>
  <si>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</si>
  <si>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</si>
  <si>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</si>
  <si>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</si>
  <si>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</si>
  <si>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</si>
  <si>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</si>
  <si>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</si>
  <si>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</si>
  <si>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</si>
  <si>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</si>
  <si>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</si>
  <si>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</si>
  <si>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</si>
  <si>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</si>
  <si>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</si>
  <si>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</si>
  <si>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</si>
  <si>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</si>
  <si>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</si>
  <si>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</si>
  <si>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</si>
  <si>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</si>
  <si>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</si>
  <si>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</si>
  <si>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</si>
  <si>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</si>
  <si>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</si>
  <si>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</si>
  <si>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</si>
  <si>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</si>
  <si>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</si>
  <si>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</si>
  <si>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</si>
  <si>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</si>
  <si>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</si>
  <si>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</si>
  <si>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</si>
  <si>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</si>
  <si>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</si>
  <si>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</si>
  <si>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</si>
  <si>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</si>
  <si>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</si>
  <si>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</si>
  <si>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</si>
  <si>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</si>
  <si>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</si>
  <si>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</si>
  <si>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</si>
  <si>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</si>
  <si>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</si>
  <si>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</si>
  <si>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</si>
  <si>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</si>
  <si>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</si>
  <si>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</si>
  <si>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</si>
  <si>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</si>
  <si>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</si>
  <si>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</si>
  <si>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</si>
  <si>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</si>
  <si>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</si>
  <si>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</si>
  <si>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</si>
  <si>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</si>
  <si>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</si>
  <si>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</si>
  <si>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</si>
  <si>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</si>
  <si>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</si>
  <si>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</si>
  <si>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</si>
  <si>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</si>
  <si>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</si>
  <si>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</si>
  <si>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</si>
  <si>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</si>
  <si>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</si>
  <si>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</si>
  <si>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</si>
  <si>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</si>
  <si>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</si>
  <si>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</si>
  <si>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</si>
  <si>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</si>
  <si>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</si>
  <si>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</si>
  <si>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</si>
  <si>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</si>
  <si>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</si>
  <si>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</si>
  <si>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</si>
  <si>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</si>
  <si>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</si>
  <si>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</si>
  <si>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</si>
  <si>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</si>
  <si>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</si>
  <si>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</si>
  <si>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</si>
  <si>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</si>
  <si>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</si>
  <si>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</si>
  <si>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</si>
  <si>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</si>
  <si>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</si>
  <si>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</si>
  <si>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</si>
  <si>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</si>
  <si>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</si>
  <si>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</si>
  <si>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</si>
  <si>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</si>
  <si>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</si>
  <si>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</si>
  <si>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</si>
  <si>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</si>
  <si>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</si>
  <si>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</si>
  <si>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</si>
  <si>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</si>
  <si>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</si>
  <si>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</si>
  <si>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</si>
  <si>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</si>
  <si>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</si>
  <si>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</si>
  <si>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</si>
  <si>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</si>
  <si>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</si>
  <si>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</si>
  <si>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</si>
  <si>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</si>
  <si>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</si>
  <si>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</si>
  <si>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</si>
  <si>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</si>
  <si>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</si>
  <si>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</si>
  <si>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</si>
  <si>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</si>
  <si>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</si>
  <si>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</si>
  <si>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</si>
  <si>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</si>
  <si>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</si>
  <si>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</si>
  <si>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</si>
  <si>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</si>
  <si>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</si>
  <si>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</si>
  <si>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</si>
  <si>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</si>
  <si>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</si>
  <si>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</si>
  <si>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</si>
  <si>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</si>
  <si>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</si>
  <si>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</si>
  <si>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</si>
  <si>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</si>
  <si>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</si>
  <si>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</si>
  <si>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</si>
  <si>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</si>
  <si>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</si>
  <si>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</si>
  <si>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</si>
  <si>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</si>
  <si>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</si>
  <si>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</si>
  <si>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</si>
  <si>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</si>
  <si>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</si>
  <si>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</si>
  <si>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</si>
  <si>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</si>
  <si>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</si>
  <si>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</si>
  <si>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</si>
  <si>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</si>
  <si>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</si>
  <si>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</si>
  <si>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</si>
  <si>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</si>
  <si>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</si>
  <si>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</si>
  <si>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</si>
  <si>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</si>
  <si>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</si>
  <si>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</si>
  <si>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</si>
  <si>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</si>
  <si>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</si>
  <si>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</si>
  <si>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</si>
  <si>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</si>
  <si>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</si>
  <si>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</si>
  <si>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</si>
  <si>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</si>
  <si>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</si>
  <si>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</si>
  <si>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</si>
  <si>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</si>
  <si>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</si>
  <si>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</si>
  <si>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</si>
  <si>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</si>
  <si>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</si>
  <si>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</si>
  <si>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</si>
  <si>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</si>
  <si>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</si>
  <si>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</si>
  <si>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</si>
  <si>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</si>
  <si>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</si>
  <si>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</si>
  <si>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</si>
  <si>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</si>
  <si>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</si>
  <si>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</si>
  <si>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</si>
  <si>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</si>
  <si>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</si>
  <si>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</si>
  <si>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</si>
  <si>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</si>
  <si>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</si>
  <si>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</si>
  <si>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</si>
  <si>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</si>
  <si>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</si>
  <si>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</si>
  <si>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</si>
  <si>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</si>
  <si>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</si>
  <si>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</si>
  <si>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</si>
  <si>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</si>
  <si>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</si>
  <si>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</si>
  <si>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</si>
  <si>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</si>
  <si>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</si>
  <si>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</si>
  <si>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</si>
  <si>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</si>
  <si>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</si>
  <si>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</si>
  <si>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</si>
  <si>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</si>
  <si>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</si>
  <si>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</si>
  <si>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</si>
  <si>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</si>
  <si>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</si>
  <si>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</si>
  <si>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</si>
  <si>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</si>
  <si>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</si>
  <si>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</si>
  <si>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</si>
  <si>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</si>
  <si>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</si>
  <si>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</si>
  <si>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</si>
  <si>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</si>
  <si>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</si>
  <si>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</si>
  <si>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</si>
  <si>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</si>
  <si>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</si>
  <si>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</si>
  <si>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</si>
  <si>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</si>
  <si>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</si>
  <si>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</si>
  <si>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</si>
  <si>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</si>
  <si>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</si>
  <si>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</si>
  <si>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</si>
  <si>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</si>
  <si>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</si>
  <si>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</si>
  <si>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</si>
  <si>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</si>
  <si>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</si>
  <si>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</si>
  <si>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</si>
  <si>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</si>
  <si>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</si>
  <si>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</si>
  <si>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</si>
  <si>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</si>
  <si>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</si>
  <si>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</si>
  <si>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</si>
  <si>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</si>
  <si>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</si>
  <si>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</si>
  <si>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</si>
  <si>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</si>
  <si>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</si>
  <si>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</si>
  <si>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</si>
  <si>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</si>
  <si>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</si>
  <si>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</si>
  <si>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</si>
  <si>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</si>
  <si>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</si>
  <si>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</si>
  <si>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</si>
  <si>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</si>
  <si>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</si>
  <si>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</si>
  <si>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</si>
  <si>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</si>
  <si>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</si>
  <si>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</si>
  <si>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</si>
  <si>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</si>
  <si>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</si>
  <si>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</si>
  <si>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</si>
  <si>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</si>
  <si>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</si>
  <si>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</si>
  <si>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</si>
  <si>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</si>
  <si>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</si>
  <si>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</si>
  <si>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</si>
  <si>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</si>
  <si>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</si>
  <si>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</si>
  <si>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</si>
  <si>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</si>
  <si>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</si>
  <si>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</si>
  <si>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</si>
  <si>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</si>
  <si>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</si>
  <si>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</si>
  <si>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</si>
  <si>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</si>
  <si>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</si>
  <si>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</si>
  <si>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</si>
  <si>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</si>
  <si>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</si>
  <si>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</si>
  <si>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</si>
  <si>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</si>
  <si>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</si>
  <si>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</si>
  <si>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</si>
  <si>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</si>
  <si>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</si>
  <si>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</si>
  <si>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</si>
  <si>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</si>
  <si>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</si>
  <si>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</si>
  <si>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</si>
  <si>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</si>
  <si>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</si>
  <si>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</si>
  <si>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</si>
  <si>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</si>
  <si>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</si>
  <si>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</si>
  <si>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</si>
  <si>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</si>
  <si>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</si>
  <si>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</si>
  <si>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</si>
  <si>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</si>
  <si>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</si>
  <si>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</si>
  <si>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</si>
  <si>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</si>
  <si>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</si>
  <si>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</si>
  <si>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</si>
  <si>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</si>
  <si>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</si>
  <si>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</si>
  <si>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</si>
  <si>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</si>
  <si>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</si>
  <si>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</si>
  <si>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</si>
  <si>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</si>
  <si>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</si>
  <si>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</si>
  <si>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</si>
  <si>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</si>
  <si>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</si>
  <si>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</si>
  <si>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</si>
  <si>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</si>
  <si>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</si>
  <si>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</si>
  <si>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</si>
  <si>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</si>
  <si>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</si>
  <si>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</si>
  <si>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</si>
  <si>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</si>
  <si>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</si>
  <si>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</si>
  <si>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</si>
  <si>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</si>
  <si>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</si>
  <si>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</si>
  <si>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</si>
  <si>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</si>
  <si>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</si>
  <si>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</si>
  <si>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</si>
  <si>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</si>
  <si>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</si>
  <si>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</si>
  <si>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</si>
  <si>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</si>
  <si>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</si>
  <si>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</si>
  <si>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</si>
  <si>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</si>
  <si>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</si>
  <si>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</si>
  <si>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</si>
  <si>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</si>
  <si>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</si>
  <si>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</si>
  <si>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</si>
  <si>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</si>
  <si>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</si>
  <si>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</si>
  <si>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</si>
  <si>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</si>
  <si>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</si>
  <si>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</si>
  <si>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</si>
  <si>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</si>
  <si>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</si>
  <si>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</si>
  <si>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</si>
  <si>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</si>
  <si>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</si>
  <si>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</si>
  <si>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</si>
  <si>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</si>
  <si>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</si>
  <si>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</si>
  <si>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</si>
  <si>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</si>
  <si>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</si>
  <si>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</si>
  <si>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</si>
  <si>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</si>
  <si>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</si>
  <si>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</si>
  <si>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</si>
  <si>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</si>
  <si>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</si>
  <si>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</si>
  <si>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</si>
  <si>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</si>
  <si>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</si>
  <si>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</si>
  <si>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</si>
  <si>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</si>
  <si>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</si>
  <si>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</si>
  <si>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</si>
  <si>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</si>
  <si>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</si>
  <si>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</si>
  <si>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</si>
  <si>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</si>
  <si>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</si>
  <si>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</si>
  <si>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</si>
  <si>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</si>
  <si>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</si>
  <si>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</si>
  <si>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</si>
  <si>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</si>
  <si>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</si>
  <si>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</si>
  <si>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</si>
  <si>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</si>
  <si>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</si>
  <si>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</si>
  <si>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</si>
  <si>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</si>
  <si>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</si>
  <si>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</si>
  <si>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</si>
  <si>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</si>
  <si>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</si>
  <si>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</si>
  <si>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</si>
  <si>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</si>
  <si>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</si>
  <si>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</si>
  <si>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</si>
  <si>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</si>
  <si>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</si>
  <si>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</si>
  <si>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</si>
  <si>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</si>
  <si>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</si>
  <si>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</si>
  <si>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</si>
  <si>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</si>
  <si>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</si>
  <si>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</si>
  <si>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</si>
  <si>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</si>
  <si>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</si>
  <si>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</si>
  <si>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</si>
  <si>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</si>
  <si>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</si>
  <si>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</si>
  <si>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</si>
  <si>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</si>
  <si>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</si>
  <si>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</si>
  <si>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</si>
  <si>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</si>
  <si>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</si>
  <si>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</si>
  <si>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</si>
  <si>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</si>
  <si>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</si>
  <si>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</si>
  <si>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</si>
  <si>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</si>
  <si>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</si>
  <si>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</si>
  <si>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</si>
  <si>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</si>
  <si>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</si>
  <si>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</si>
  <si>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</si>
  <si>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</si>
  <si>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</si>
  <si>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</si>
  <si>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</si>
  <si>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</si>
  <si>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</si>
  <si>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</si>
  <si>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</si>
  <si>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</si>
  <si>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</si>
  <si>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</si>
  <si>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</si>
  <si>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</si>
  <si>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</si>
  <si>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</si>
  <si>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</si>
  <si>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</si>
  <si>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</si>
  <si>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</si>
  <si>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</si>
  <si>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</si>
  <si>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</si>
  <si>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</si>
  <si>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</si>
  <si>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</si>
  <si>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</si>
  <si>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</si>
  <si>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</si>
  <si>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</si>
  <si>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</si>
  <si>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</si>
  <si>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</si>
  <si>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</si>
  <si>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</si>
  <si>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</si>
  <si>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</si>
  <si>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</si>
  <si>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</si>
  <si>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</si>
  <si>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</si>
  <si>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</si>
  <si>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</si>
  <si>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</si>
  <si>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</si>
  <si>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</si>
  <si>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</si>
  <si>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</si>
  <si>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</si>
  <si>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</si>
  <si>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</si>
  <si>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</si>
  <si>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</si>
  <si>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</si>
  <si>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</si>
  <si>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</si>
  <si>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</si>
  <si>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</si>
  <si>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</si>
  <si>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</si>
  <si>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</si>
  <si>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</si>
  <si>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</si>
  <si>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</si>
  <si>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</si>
  <si>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</si>
  <si>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</si>
  <si>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</si>
  <si>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</si>
  <si>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</si>
  <si>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</si>
  <si>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</si>
  <si>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</si>
  <si>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</si>
  <si>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</si>
  <si>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</si>
  <si>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</si>
  <si>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</si>
  <si>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</si>
  <si>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</si>
  <si>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</si>
  <si>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</si>
  <si>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</si>
  <si>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</si>
  <si>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</si>
  <si>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</si>
  <si>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</si>
  <si>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</si>
  <si>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</si>
  <si>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</si>
  <si>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</si>
  <si>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</si>
  <si>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</si>
  <si>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</si>
  <si>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</si>
  <si>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</si>
  <si>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</si>
  <si>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</si>
  <si>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</si>
  <si>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</si>
  <si>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</si>
  <si>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</si>
  <si>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</si>
  <si>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</si>
  <si>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</si>
  <si>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</si>
  <si>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</si>
  <si>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</si>
  <si>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</si>
  <si>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</si>
  <si>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</si>
  <si>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</si>
  <si>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</si>
  <si>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</si>
  <si>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</si>
  <si>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</si>
  <si>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</si>
  <si>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</si>
  <si>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</si>
  <si>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</si>
  <si>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</si>
  <si>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</si>
  <si>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</si>
  <si>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</si>
  <si>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</si>
  <si>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</si>
  <si>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</si>
  <si>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</si>
  <si>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</si>
  <si>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</si>
  <si>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</si>
  <si>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</si>
  <si>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</si>
  <si>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</si>
  <si>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</si>
  <si>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</si>
  <si>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</si>
  <si>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</si>
  <si>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</si>
  <si>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</si>
  <si>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</si>
  <si>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</si>
  <si>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</si>
  <si>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</si>
  <si>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</si>
  <si>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</si>
  <si>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</si>
  <si>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</si>
  <si>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</si>
  <si>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</si>
  <si>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</si>
  <si>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</si>
  <si>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</si>
  <si>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</si>
  <si>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</si>
  <si>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</si>
  <si>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</si>
  <si>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</si>
  <si>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</si>
  <si>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</si>
  <si>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</si>
  <si>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</si>
  <si>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</si>
  <si>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</si>
  <si>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</si>
  <si>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</si>
  <si>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</si>
  <si>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</si>
  <si>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</si>
  <si>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</si>
  <si>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</si>
  <si>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</si>
  <si>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</si>
  <si>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</si>
  <si>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</si>
  <si>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</si>
  <si>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</si>
  <si>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</si>
  <si>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</si>
  <si>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</si>
  <si>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</si>
  <si>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</si>
  <si>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</si>
  <si>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</si>
  <si>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</si>
  <si>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</si>
  <si>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</si>
  <si>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</si>
  <si>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</si>
  <si>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</si>
  <si>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</si>
  <si>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</si>
  <si>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</si>
  <si>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</si>
  <si>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</si>
  <si>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</si>
  <si>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</si>
  <si>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</si>
  <si>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</si>
  <si>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</si>
  <si>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</si>
  <si>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</si>
  <si>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</si>
  <si>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</si>
  <si>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</si>
  <si>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</si>
  <si>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</si>
  <si>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</si>
  <si>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</si>
  <si>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</si>
  <si>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</si>
  <si>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</si>
  <si>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</si>
  <si>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</si>
  <si>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</si>
  <si>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</si>
  <si>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</si>
  <si>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</si>
  <si>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</si>
  <si>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</si>
  <si>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</si>
  <si>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</si>
  <si>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</si>
  <si>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</si>
  <si>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</si>
  <si>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</si>
  <si>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</si>
  <si>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</si>
  <si>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</si>
  <si>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</si>
  <si>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</si>
  <si>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</si>
  <si>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</si>
  <si>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</si>
  <si>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</si>
  <si>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</si>
  <si>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</si>
  <si>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</si>
  <si>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</si>
  <si>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</si>
  <si>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</si>
  <si>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</si>
  <si>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</si>
  <si>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</si>
  <si>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</si>
  <si>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</si>
  <si>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</si>
  <si>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</si>
  <si>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</si>
  <si>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</si>
  <si>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</si>
  <si>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</si>
  <si>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</si>
  <si>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</si>
  <si>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</si>
  <si>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</si>
  <si>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</si>
  <si>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</si>
  <si>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</si>
  <si>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</si>
  <si>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</si>
  <si>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</si>
  <si>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</si>
  <si>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</si>
  <si>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</si>
  <si>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</si>
  <si>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</si>
  <si>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</si>
  <si>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</si>
  <si>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</si>
  <si>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</si>
  <si>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</si>
  <si>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</si>
  <si>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</si>
  <si>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</si>
  <si>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</si>
  <si>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</si>
  <si>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</si>
  <si>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</si>
  <si>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</si>
  <si>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</si>
  <si>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</si>
  <si>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</si>
  <si>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</si>
  <si>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</si>
  <si>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</si>
  <si>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</si>
  <si>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</si>
  <si>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</si>
  <si>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</si>
  <si>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</si>
  <si>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</si>
  <si>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</si>
  <si>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</si>
  <si>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</si>
  <si>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</si>
  <si>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</si>
  <si>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</si>
  <si>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</si>
  <si>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</si>
  <si>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</si>
  <si>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</si>
  <si>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</si>
  <si>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</si>
  <si>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</si>
  <si>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</si>
  <si>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</si>
  <si>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</si>
  <si>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</si>
  <si>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</si>
  <si>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</si>
  <si>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</si>
  <si>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</si>
  <si>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</si>
  <si>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</si>
  <si>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</si>
  <si>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</si>
  <si>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</si>
  <si>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</si>
  <si>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</si>
  <si>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</si>
  <si>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</si>
  <si>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</si>
  <si>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</si>
  <si>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</si>
  <si>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</si>
  <si>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</si>
  <si>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</si>
  <si>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</si>
  <si>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</si>
  <si>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</si>
  <si>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</si>
  <si>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</si>
  <si>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</si>
  <si>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</si>
  <si>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</si>
  <si>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</si>
  <si>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</si>
  <si>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</si>
  <si>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</si>
  <si>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</si>
  <si>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</si>
  <si>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</si>
  <si>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</si>
  <si>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</si>
  <si>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</si>
  <si>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</si>
  <si>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</si>
  <si>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</si>
  <si>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</si>
  <si>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</si>
  <si>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</si>
  <si>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</si>
  <si>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</si>
  <si>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</si>
  <si>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</si>
  <si>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</si>
  <si>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</si>
  <si>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</si>
  <si>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</si>
  <si>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</si>
  <si>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</si>
  <si>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</si>
  <si>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</si>
  <si>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</si>
  <si>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</si>
  <si>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</si>
  <si>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</si>
  <si>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</si>
  <si>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</si>
  <si>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</si>
  <si>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</si>
  <si>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</si>
  <si>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</si>
  <si>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</si>
  <si>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</si>
  <si>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</si>
  <si>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</si>
  <si>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</si>
  <si>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</si>
  <si>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</si>
  <si>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</si>
  <si>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</si>
  <si>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</si>
  <si>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</si>
  <si>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</si>
  <si>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</si>
  <si>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</si>
  <si>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</si>
  <si>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</si>
  <si>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</si>
  <si>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</si>
  <si>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</si>
  <si>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</si>
  <si>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</si>
  <si>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</si>
  <si>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</si>
  <si>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</si>
  <si>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</si>
  <si>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</si>
  <si>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</si>
  <si>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</si>
  <si>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</si>
  <si>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</si>
  <si>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</si>
  <si>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</si>
  <si>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</si>
  <si>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</si>
  <si>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</si>
  <si>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</si>
  <si>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</si>
  <si>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</si>
  <si>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</si>
  <si>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</si>
  <si>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</si>
  <si>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</si>
  <si>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</si>
  <si>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</si>
  <si>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</si>
  <si>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</si>
  <si>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</si>
  <si>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</si>
  <si>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</si>
  <si>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</si>
  <si>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</si>
  <si>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</si>
  <si>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</si>
  <si>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</si>
  <si>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</si>
  <si>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</si>
  <si>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</si>
  <si>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</si>
  <si>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</si>
  <si>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</si>
  <si>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</si>
  <si>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</si>
  <si>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</si>
  <si>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</si>
  <si>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</si>
  <si>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</si>
  <si>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</si>
  <si>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</si>
  <si>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</si>
  <si>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</si>
  <si>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</si>
  <si>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</si>
  <si>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</si>
  <si>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</si>
  <si>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</si>
  <si>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</si>
  <si>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</si>
  <si>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</si>
  <si>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</si>
  <si>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</si>
  <si>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</si>
  <si>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</si>
  <si>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</si>
  <si>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</si>
  <si>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</si>
  <si>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</si>
  <si>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</si>
  <si>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</si>
  <si>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</si>
  <si>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</si>
  <si>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</si>
  <si>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</si>
  <si>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</si>
  <si>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</si>
  <si>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</si>
  <si>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</si>
  <si>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</si>
  <si>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</si>
  <si>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</si>
  <si>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</si>
  <si>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</si>
  <si>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</si>
  <si>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</si>
  <si>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</si>
  <si>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</si>
  <si>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</si>
  <si>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</si>
  <si>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</si>
  <si>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</si>
  <si>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</si>
  <si>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</si>
  <si>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</si>
  <si>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</si>
  <si>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</si>
  <si>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</si>
  <si>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</si>
  <si>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</si>
  <si>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</si>
  <si>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</si>
  <si>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</si>
  <si>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</si>
  <si>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</si>
  <si>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</si>
  <si>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</si>
  <si>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</si>
  <si>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</si>
  <si>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</si>
  <si>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</si>
  <si>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</si>
  <si>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</si>
  <si>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</si>
  <si>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</si>
  <si>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</si>
  <si>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</si>
  <si>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</si>
  <si>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</si>
  <si>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</si>
  <si>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</si>
  <si>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</si>
  <si>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</si>
  <si>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</si>
  <si>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</si>
  <si>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</si>
  <si>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</si>
  <si>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</si>
  <si>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</si>
  <si>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</si>
  <si>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</si>
  <si>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</si>
  <si>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</si>
  <si>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</si>
  <si>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</si>
  <si>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</si>
  <si>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</si>
  <si>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</si>
  <si>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</si>
  <si>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</si>
  <si>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</si>
  <si>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</si>
  <si>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</si>
  <si>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</si>
  <si>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</si>
  <si>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</si>
  <si>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</si>
  <si>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</si>
  <si>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</si>
  <si>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</si>
  <si>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</si>
  <si>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</si>
  <si>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</si>
  <si>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</si>
  <si>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</si>
  <si>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</si>
  <si>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</si>
  <si>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</si>
  <si>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</si>
  <si>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</si>
  <si>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</si>
  <si>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</si>
  <si>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</si>
  <si>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</si>
  <si>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</si>
  <si>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</si>
  <si>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</si>
  <si>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</si>
  <si>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</si>
  <si>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</si>
  <si>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</si>
  <si>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</si>
  <si>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</si>
  <si>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</si>
  <si>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</si>
  <si>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</si>
  <si>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</si>
  <si>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</si>
  <si>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</si>
  <si>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</si>
  <si>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</si>
  <si>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</si>
  <si>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</si>
  <si>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</si>
  <si>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</si>
  <si>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</si>
  <si>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</si>
  <si>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</si>
  <si>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</si>
  <si>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</si>
  <si>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</si>
  <si>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</si>
  <si>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</si>
  <si>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</si>
  <si>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</si>
  <si>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</si>
  <si>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</si>
  <si>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</si>
  <si>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</si>
  <si>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</si>
  <si>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</si>
  <si>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</si>
  <si>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</si>
  <si>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</si>
  <si>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</si>
  <si>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</si>
  <si>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</si>
  <si>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</si>
  <si>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</si>
  <si>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</si>
  <si>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</si>
  <si>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</si>
  <si>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</si>
  <si>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</si>
  <si>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</si>
  <si>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</si>
  <si>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</si>
  <si>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</si>
  <si>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</si>
  <si>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</si>
  <si>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</si>
  <si>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</si>
  <si>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</si>
  <si>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</si>
  <si>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</si>
  <si>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</si>
  <si>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</si>
  <si>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</si>
  <si>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</si>
  <si>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</si>
  <si>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</si>
  <si>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</si>
  <si>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</si>
  <si>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</si>
  <si>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</si>
  <si>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</si>
  <si>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</si>
  <si>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</si>
  <si>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</si>
  <si>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</si>
  <si>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</si>
  <si>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</si>
  <si>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</si>
  <si>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</si>
  <si>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</si>
  <si>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</si>
  <si>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</si>
  <si>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</si>
  <si>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</si>
  <si>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</si>
  <si>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</si>
  <si>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</si>
  <si>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</si>
  <si>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</si>
  <si>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</si>
  <si>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</si>
  <si>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</si>
  <si>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</si>
  <si>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</si>
  <si>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</si>
  <si>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</si>
  <si>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</si>
  <si>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</si>
  <si>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</si>
  <si>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</si>
  <si>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</si>
  <si>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</si>
  <si>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</si>
  <si>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</si>
  <si>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</si>
  <si>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</si>
  <si>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</si>
  <si>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</si>
  <si>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</si>
  <si>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</si>
  <si>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</si>
  <si>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</si>
  <si>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</si>
  <si>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</si>
  <si>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</si>
  <si>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</si>
  <si>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</si>
  <si>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</si>
  <si>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</si>
  <si>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</si>
  <si>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</si>
  <si>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</si>
  <si>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</si>
  <si>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</si>
  <si>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</si>
  <si>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</si>
  <si>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</si>
  <si>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</si>
  <si>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</si>
  <si>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</si>
  <si>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</si>
  <si>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</si>
  <si>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</si>
  <si>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</si>
  <si>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</si>
  <si>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</si>
  <si>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</si>
  <si>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</si>
  <si>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</si>
  <si>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</si>
  <si>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</si>
  <si>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</si>
  <si>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</si>
  <si>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</si>
  <si>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</si>
  <si>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</si>
  <si>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</si>
  <si>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</si>
  <si>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</si>
  <si>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</si>
  <si>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</si>
  <si>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</si>
  <si>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</si>
  <si>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</si>
  <si>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</si>
  <si>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</si>
  <si>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</si>
  <si>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</si>
  <si>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</si>
  <si>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</si>
  <si>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</si>
  <si>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</si>
  <si>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</si>
  <si>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</si>
  <si>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</si>
  <si>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</si>
  <si>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</si>
  <si>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</si>
  <si>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</si>
  <si>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</si>
  <si>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</si>
  <si>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</si>
  <si>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</si>
  <si>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</si>
  <si>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</si>
  <si>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</si>
  <si>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</si>
  <si>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</si>
  <si>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</si>
  <si>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</si>
  <si>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</si>
  <si>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</si>
  <si>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</si>
  <si>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</si>
  <si>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</si>
  <si>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</si>
  <si>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</si>
  <si>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</si>
  <si>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</si>
  <si>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</si>
  <si>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</si>
  <si>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</si>
  <si>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</si>
  <si>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</si>
  <si>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</si>
  <si>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</si>
  <si>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</si>
  <si>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</si>
  <si>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</si>
  <si>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</si>
  <si>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</si>
  <si>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</si>
  <si>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</si>
  <si>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</si>
  <si>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</si>
  <si>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</si>
  <si>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</si>
  <si>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</si>
  <si>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</si>
  <si>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</si>
  <si>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</si>
  <si>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</si>
  <si>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</si>
  <si>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</si>
  <si>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</si>
  <si>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</si>
  <si>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</si>
  <si>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</si>
  <si>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</si>
  <si>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</si>
  <si>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</si>
  <si>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</si>
  <si>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</si>
  <si>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</si>
  <si>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</si>
  <si>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</si>
  <si>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</si>
  <si>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</si>
  <si>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</si>
  <si>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</si>
  <si>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</si>
  <si>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</si>
  <si>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</si>
  <si>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</si>
  <si>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</si>
  <si>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</si>
  <si>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</si>
  <si>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</si>
  <si>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</si>
  <si>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</si>
  <si>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</si>
  <si>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</si>
  <si>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</si>
  <si>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</si>
  <si>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</si>
  <si>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</si>
  <si>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</si>
  <si>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</si>
  <si>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</si>
  <si>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</si>
  <si>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</si>
  <si>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</si>
  <si>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</si>
  <si>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</si>
  <si>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</si>
  <si>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</si>
  <si>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</si>
  <si>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</si>
  <si>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</si>
  <si>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</si>
  <si>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</si>
  <si>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</si>
  <si>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</si>
  <si>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</si>
  <si>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</si>
  <si>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</si>
  <si>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</si>
  <si>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</si>
  <si>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</si>
  <si>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</si>
  <si>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</si>
  <si>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</si>
  <si>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</si>
  <si>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</si>
  <si>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</si>
  <si>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</si>
  <si>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</si>
  <si>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</si>
  <si>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</si>
  <si>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</si>
  <si>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</si>
  <si>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</si>
  <si>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</si>
  <si>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</si>
  <si>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</si>
  <si>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</si>
  <si>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</si>
  <si>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</si>
  <si>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</si>
  <si>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</si>
  <si>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</si>
  <si>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</si>
  <si>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</si>
  <si>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</si>
  <si>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</si>
  <si>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</si>
  <si>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</si>
  <si>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</si>
  <si>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</si>
  <si>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</si>
  <si>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</si>
  <si>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</si>
  <si>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</si>
  <si>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</si>
  <si>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</si>
  <si>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</si>
  <si>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</si>
  <si>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</si>
  <si>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</si>
  <si>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</si>
  <si>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</si>
  <si>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</si>
  <si>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</si>
  <si>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</si>
  <si>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</si>
  <si>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</si>
  <si>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</si>
  <si>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</si>
  <si>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</si>
  <si>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</si>
  <si>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</si>
  <si>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</si>
  <si>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</si>
  <si>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</si>
  <si>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</si>
  <si>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</si>
  <si>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</si>
  <si>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</si>
  <si>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</si>
  <si>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</si>
  <si>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</si>
  <si>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</si>
  <si>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</si>
  <si>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</si>
  <si>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</si>
  <si>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</si>
  <si>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</si>
  <si>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</si>
  <si>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</si>
  <si>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</si>
  <si>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</si>
  <si>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</si>
  <si>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</si>
  <si>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</si>
  <si>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</si>
  <si>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</si>
  <si>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</si>
  <si>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</si>
  <si>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</si>
  <si>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</si>
  <si>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</si>
  <si>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</si>
  <si>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</si>
  <si>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</si>
  <si>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</si>
  <si>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</si>
  <si>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</si>
  <si>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</si>
  <si>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</si>
  <si>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</si>
  <si>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</si>
  <si>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</si>
  <si>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</si>
  <si>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</si>
  <si>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</si>
  <si>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</si>
  <si>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</si>
  <si>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</si>
  <si>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</si>
  <si>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</si>
  <si>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</si>
  <si>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</si>
  <si>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</si>
  <si>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</si>
  <si>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</si>
  <si>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</si>
  <si>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</si>
  <si>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</si>
  <si>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</si>
  <si>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</si>
  <si>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</si>
  <si>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</si>
  <si>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</si>
  <si>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</si>
  <si>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</si>
  <si>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</si>
  <si>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</si>
  <si>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</si>
  <si>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</si>
  <si>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</si>
  <si>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</si>
  <si>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</si>
  <si>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</si>
  <si>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</si>
  <si>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</si>
  <si>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</si>
  <si>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</si>
  <si>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</si>
  <si>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</si>
  <si>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</si>
  <si>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</si>
  <si>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</si>
  <si>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</si>
  <si>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</si>
  <si>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</si>
  <si>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</si>
  <si>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</si>
  <si>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</si>
  <si>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</si>
  <si>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</si>
  <si>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</si>
  <si>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</si>
  <si>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</si>
  <si>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</si>
  <si>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</si>
  <si>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</si>
  <si>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</si>
  <si>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</si>
  <si>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</si>
  <si>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</si>
  <si>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</si>
  <si>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</si>
  <si>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</si>
  <si>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</si>
  <si>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</si>
  <si>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</si>
  <si>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</si>
  <si>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</si>
  <si>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</si>
  <si>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</si>
  <si>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</si>
  <si>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</si>
  <si>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</si>
  <si>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</si>
  <si>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</si>
  <si>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</si>
  <si>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</si>
  <si>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</si>
  <si>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</si>
  <si>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</si>
  <si>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</si>
  <si>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</si>
  <si>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</si>
  <si>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</si>
  <si>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</si>
  <si>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</si>
  <si>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</si>
  <si>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</si>
  <si>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</si>
  <si>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</si>
  <si>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</si>
  <si>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</si>
  <si>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</si>
  <si>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</si>
  <si>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</si>
  <si>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</si>
  <si>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</si>
  <si>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</si>
  <si>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</si>
  <si>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</si>
  <si>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</si>
  <si>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</si>
  <si>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</si>
  <si>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</si>
  <si>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</si>
  <si>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</si>
  <si>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</si>
  <si>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</si>
  <si>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</si>
  <si>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</si>
  <si>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</si>
  <si>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</si>
  <si>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</si>
  <si>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</si>
  <si>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</si>
  <si>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</si>
  <si>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</si>
  <si>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</si>
  <si>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</si>
  <si>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</si>
  <si>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</si>
  <si>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</si>
  <si>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</si>
  <si>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</si>
  <si>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</si>
  <si>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</si>
  <si>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</si>
  <si>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</si>
  <si>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</si>
  <si>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</si>
  <si>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</si>
  <si>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</si>
  <si>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</si>
  <si>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</si>
  <si>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</si>
  <si>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</si>
  <si>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</si>
  <si>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</si>
  <si>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</si>
  <si>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</si>
  <si>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</si>
  <si>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</si>
  <si>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</si>
  <si>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</si>
  <si>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</si>
  <si>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</si>
  <si>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</si>
  <si>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</si>
  <si>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</si>
  <si>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</si>
  <si>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</si>
  <si>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</si>
  <si>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</si>
  <si>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</si>
  <si>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</si>
  <si>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</si>
  <si>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</si>
  <si>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</si>
  <si>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</si>
  <si>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</si>
  <si>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</si>
  <si>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</si>
  <si>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</si>
  <si>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</si>
  <si>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</si>
  <si>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</si>
  <si>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</si>
  <si>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</si>
  <si>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</si>
  <si>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</si>
  <si>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</si>
  <si>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</si>
  <si>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</si>
  <si>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</si>
  <si>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</si>
  <si>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</si>
  <si>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</si>
  <si>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</si>
  <si>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</si>
  <si>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</si>
  <si>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</si>
  <si>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</si>
  <si>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</si>
  <si>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</si>
  <si>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</si>
  <si>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</si>
  <si>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</si>
  <si>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</si>
  <si>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</si>
  <si>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</si>
  <si>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</si>
  <si>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</si>
  <si>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</si>
  <si>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</si>
  <si>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</si>
  <si>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</si>
  <si>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</si>
  <si>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</si>
  <si>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</si>
  <si>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</si>
  <si>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</si>
  <si>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</si>
  <si>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</si>
  <si>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</si>
  <si>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</si>
  <si>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</si>
  <si>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</si>
  <si>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</si>
  <si>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</si>
  <si>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</si>
  <si>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</si>
  <si>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</si>
  <si>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</si>
  <si>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</si>
  <si>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</si>
  <si>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</si>
  <si>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</si>
  <si>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</si>
  <si>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</si>
  <si>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</si>
  <si>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</si>
  <si>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</si>
  <si>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</si>
  <si>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</si>
  <si>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</si>
  <si>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</si>
  <si>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</si>
  <si>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</si>
  <si>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</si>
  <si>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</si>
  <si>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</si>
  <si>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</si>
  <si>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</si>
  <si>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</si>
  <si>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</si>
  <si>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</si>
  <si>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</si>
  <si>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</si>
  <si>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</si>
  <si>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</si>
  <si>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</si>
  <si>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</si>
  <si>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</si>
  <si>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</si>
  <si>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</si>
  <si>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</si>
  <si>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</si>
  <si>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</si>
  <si>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</si>
  <si>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</si>
  <si>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</si>
  <si>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</si>
  <si>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</si>
  <si>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</si>
  <si>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</si>
  <si>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</si>
  <si>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</si>
  <si>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</si>
  <si>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</si>
  <si>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</si>
  <si>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</si>
  <si>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</si>
  <si>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</si>
  <si>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</si>
  <si>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</si>
  <si>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</si>
  <si>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</si>
  <si>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</si>
  <si>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</si>
  <si>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</si>
  <si>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</si>
  <si>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</si>
  <si>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</si>
  <si>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</si>
  <si>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</si>
  <si>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</si>
  <si>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</si>
  <si>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</si>
  <si>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</si>
  <si>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</si>
  <si>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</si>
  <si>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</si>
  <si>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</si>
  <si>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</si>
  <si>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</si>
  <si>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</si>
  <si>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</si>
  <si>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</si>
  <si>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</si>
  <si>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</si>
  <si>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</si>
  <si>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</si>
  <si>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</si>
  <si>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</si>
  <si>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</si>
  <si>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</si>
  <si>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</si>
  <si>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</si>
  <si>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</si>
  <si>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</si>
  <si>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</si>
  <si>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</si>
  <si>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</si>
  <si>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</si>
  <si>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</si>
  <si>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</si>
  <si>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</si>
  <si>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</si>
  <si>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</si>
  <si>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</si>
  <si>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</si>
  <si>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</si>
  <si>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</si>
  <si>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</si>
  <si>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</si>
  <si>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</si>
  <si>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</si>
  <si>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</si>
  <si>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</si>
  <si>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</si>
  <si>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</si>
  <si>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</si>
  <si>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</si>
  <si>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</si>
  <si>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</si>
  <si>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</si>
  <si>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</si>
  <si>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</si>
  <si>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</si>
  <si>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</si>
  <si>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</si>
  <si>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</si>
  <si>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</si>
  <si>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</si>
  <si>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</si>
  <si>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</si>
  <si>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</si>
  <si>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</si>
  <si>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</si>
  <si>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</si>
  <si>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</si>
  <si>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</si>
  <si>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</si>
  <si>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</si>
  <si>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</si>
  <si>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</si>
  <si>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</si>
  <si>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</si>
  <si>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</si>
  <si>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</si>
  <si>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</si>
  <si>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</si>
  <si>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</si>
  <si>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</si>
  <si>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</si>
  <si>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</si>
  <si>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</si>
  <si>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</si>
  <si>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</si>
  <si>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</si>
  <si>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</si>
  <si>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</si>
  <si>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</si>
  <si>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</si>
  <si>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</si>
  <si>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</si>
  <si>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</si>
  <si>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</si>
  <si>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</si>
  <si>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</si>
  <si>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</si>
  <si>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</si>
  <si>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</si>
  <si>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</si>
  <si>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</si>
  <si>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</si>
  <si>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</si>
  <si>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</si>
  <si>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</si>
  <si>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</si>
  <si>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</si>
  <si>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</si>
  <si>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</si>
  <si>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</si>
  <si>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</si>
  <si>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</si>
  <si>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</si>
  <si>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</si>
  <si>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</si>
  <si>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</si>
  <si>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</si>
  <si>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</si>
  <si>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</si>
  <si>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</si>
  <si>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</si>
  <si>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</si>
  <si>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</si>
  <si>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</si>
  <si>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</si>
  <si>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</si>
  <si>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</si>
  <si>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</si>
  <si>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</si>
  <si>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</si>
  <si>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</si>
  <si>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</si>
  <si>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</si>
  <si>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</si>
  <si>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</si>
  <si>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</si>
  <si>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</si>
  <si>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</si>
  <si>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</si>
  <si>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</si>
  <si>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</si>
  <si>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</si>
  <si>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</si>
  <si>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</si>
  <si>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</si>
  <si>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</si>
  <si>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</si>
  <si>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</si>
  <si>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</si>
  <si>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</si>
  <si>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</si>
  <si>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</si>
  <si>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</si>
  <si>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</si>
  <si>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</si>
  <si>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</si>
  <si>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</si>
  <si>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</si>
  <si>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</si>
  <si>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</si>
  <si>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</si>
  <si>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</si>
  <si>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</si>
  <si>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</si>
  <si>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</si>
  <si>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</si>
  <si>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</si>
  <si>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</si>
  <si>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</si>
  <si>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</si>
  <si>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</si>
  <si>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</si>
  <si>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</si>
  <si>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</si>
  <si>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</si>
  <si>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</si>
  <si>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</si>
  <si>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</si>
  <si>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</si>
  <si>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</si>
  <si>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</si>
  <si>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</si>
  <si>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</si>
  <si>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</si>
  <si>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</si>
  <si>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</si>
  <si>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</si>
  <si>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</si>
  <si>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</si>
  <si>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</si>
  <si>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</si>
  <si>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</si>
  <si>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</si>
  <si>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</si>
  <si>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</si>
  <si>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</si>
  <si>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</si>
  <si>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</si>
  <si>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</si>
  <si>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</si>
  <si>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</si>
  <si>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</si>
  <si>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</si>
  <si>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</si>
  <si>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</si>
  <si>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</si>
  <si>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</si>
  <si>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</si>
  <si>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</si>
  <si>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</si>
  <si>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</si>
  <si>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</si>
  <si>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</si>
  <si>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</si>
  <si>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</si>
  <si>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</si>
  <si>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</si>
  <si>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</si>
  <si>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</si>
  <si>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</si>
  <si>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</si>
  <si>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</si>
  <si>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</si>
  <si>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</si>
  <si>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</si>
  <si>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</si>
  <si>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</si>
  <si>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</si>
  <si>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</si>
  <si>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</si>
  <si>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</si>
  <si>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</si>
  <si>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</si>
  <si>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</si>
  <si>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</si>
  <si>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</si>
  <si>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</si>
  <si>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</si>
  <si>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</si>
  <si>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</si>
  <si>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</si>
  <si>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</si>
  <si>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</si>
  <si>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</si>
  <si>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</si>
  <si>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</si>
  <si>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</si>
  <si>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</si>
  <si>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</si>
  <si>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</si>
  <si>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</si>
  <si>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</si>
  <si>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</si>
  <si>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</si>
  <si>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</si>
  <si>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</si>
  <si>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</si>
  <si>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</si>
  <si>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</si>
  <si>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</si>
  <si>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</si>
  <si>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</si>
  <si>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</si>
  <si>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</si>
  <si>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</si>
  <si>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</si>
  <si>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</si>
  <si>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</si>
  <si>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</si>
  <si>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</si>
  <si>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</si>
  <si>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</si>
  <si>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</si>
  <si>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</si>
  <si>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</si>
  <si>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</si>
  <si>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</si>
  <si>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</si>
  <si>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</si>
  <si>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</si>
  <si>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</si>
  <si>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</si>
  <si>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</si>
  <si>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</si>
  <si>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</si>
  <si>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</si>
  <si>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</si>
  <si>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</si>
  <si>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</si>
  <si>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</si>
  <si>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</si>
  <si>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</si>
  <si>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</si>
  <si>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</si>
  <si>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</si>
  <si>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</si>
  <si>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</si>
  <si>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</si>
  <si>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</si>
  <si>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</si>
  <si>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</si>
  <si>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</si>
  <si>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</si>
  <si>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</si>
  <si>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</si>
  <si>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</si>
  <si>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</si>
  <si>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</si>
  <si>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</si>
  <si>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</si>
  <si>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</si>
  <si>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</si>
  <si>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</si>
  <si>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</si>
  <si>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</si>
  <si>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</si>
  <si>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</si>
  <si>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</si>
  <si>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</si>
  <si>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</si>
  <si>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</si>
  <si>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</si>
  <si>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</si>
  <si>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</si>
  <si>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</si>
  <si>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</si>
  <si>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</si>
  <si>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</si>
  <si>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</si>
  <si>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</si>
  <si>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</si>
  <si>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</si>
  <si>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</si>
  <si>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</si>
  <si>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</si>
  <si>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</si>
  <si>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</si>
  <si>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</si>
  <si>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</si>
  <si>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</si>
  <si>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</si>
  <si>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</si>
  <si>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</si>
  <si>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</si>
  <si>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</si>
  <si>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</si>
  <si>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</si>
  <si>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</si>
  <si>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</si>
  <si>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</si>
  <si>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</si>
  <si>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</si>
  <si>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</si>
  <si>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</si>
  <si>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</si>
  <si>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</si>
  <si>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</si>
  <si>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</si>
  <si>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</si>
  <si>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</si>
  <si>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</si>
  <si>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</si>
  <si>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</si>
  <si>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</si>
  <si>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</si>
  <si>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</si>
  <si>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</si>
  <si>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</si>
  <si>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</si>
  <si>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</si>
  <si>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</si>
  <si>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</si>
  <si>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</si>
  <si>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</si>
  <si>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</si>
  <si>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</si>
  <si>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</si>
  <si>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</si>
  <si>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</si>
  <si>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</si>
  <si>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</si>
  <si>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</si>
  <si>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</si>
  <si>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</si>
  <si>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</si>
  <si>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</si>
  <si>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</si>
  <si>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</si>
  <si>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</si>
  <si>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</si>
  <si>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</si>
  <si>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</si>
  <si>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</si>
  <si>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</si>
  <si>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</si>
  <si>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</si>
  <si>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</si>
  <si>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</si>
  <si>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</si>
  <si>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</si>
  <si>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</si>
  <si>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</si>
  <si>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</si>
  <si>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</si>
  <si>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</si>
  <si>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</si>
  <si>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</si>
  <si>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</si>
  <si>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</si>
  <si>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</si>
  <si>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</si>
  <si>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</si>
  <si>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</si>
  <si>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</si>
  <si>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</si>
  <si>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</si>
  <si>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</si>
  <si>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</si>
  <si>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</si>
  <si>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</si>
  <si>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</si>
  <si>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</si>
  <si>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</si>
  <si>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</si>
  <si>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</si>
  <si>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</si>
  <si>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</si>
  <si>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</si>
  <si>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</si>
  <si>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</si>
  <si>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</si>
  <si>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</si>
  <si>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</si>
  <si>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</si>
  <si>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</si>
  <si>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</si>
  <si>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</si>
  <si>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</si>
  <si>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</si>
  <si>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</si>
  <si>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</si>
  <si>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</si>
  <si>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</si>
  <si>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</si>
  <si>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</si>
  <si>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</si>
  <si>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</si>
  <si>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</si>
  <si>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</si>
  <si>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</si>
  <si>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</si>
  <si>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</si>
  <si>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</si>
  <si>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</si>
  <si>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</si>
  <si>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</si>
  <si>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</si>
  <si>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</si>
  <si>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</si>
  <si>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</si>
  <si>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</si>
  <si>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</si>
  <si>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</si>
  <si>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</si>
  <si>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</si>
  <si>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</si>
  <si>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</si>
  <si>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</si>
  <si>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</si>
  <si>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</si>
  <si>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</si>
  <si>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</si>
  <si>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</si>
  <si>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</si>
  <si>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</si>
  <si>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</si>
  <si>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</si>
  <si>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</si>
  <si>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</si>
  <si>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</si>
  <si>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</si>
  <si>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</si>
  <si>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</si>
  <si>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</si>
  <si>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</si>
  <si>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</si>
  <si>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</si>
  <si>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</si>
  <si>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</si>
  <si>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</si>
  <si>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</si>
  <si>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</si>
  <si>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</si>
  <si>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</si>
  <si>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</si>
  <si>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</si>
  <si>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</si>
  <si>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</si>
  <si>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</si>
  <si>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</si>
  <si>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</si>
  <si>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</si>
  <si>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</si>
  <si>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</si>
  <si>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</si>
  <si>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</si>
  <si>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</si>
  <si>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</si>
  <si>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</si>
  <si>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</si>
  <si>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</si>
  <si>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</si>
  <si>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</si>
  <si>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</si>
  <si>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</si>
  <si>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</si>
  <si>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</si>
  <si>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</si>
  <si>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</si>
  <si>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</si>
  <si>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</si>
  <si>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</si>
  <si>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</si>
  <si>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</si>
  <si>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</si>
  <si>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</si>
  <si>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</si>
  <si>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</si>
  <si>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</si>
  <si>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</si>
  <si>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</si>
  <si>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</si>
  <si>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</si>
  <si>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</si>
  <si>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</si>
  <si>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</si>
  <si>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</si>
  <si>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</si>
  <si>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</si>
  <si>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</si>
  <si>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</si>
  <si>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</si>
  <si>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</si>
  <si>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</si>
  <si>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</si>
  <si>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</si>
  <si>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</si>
  <si>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</si>
  <si>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</si>
  <si>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</si>
  <si>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</si>
  <si>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</si>
  <si>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</si>
  <si>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</si>
  <si>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</si>
  <si>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</si>
  <si>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</si>
  <si>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</si>
  <si>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</si>
  <si>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</si>
  <si>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</si>
  <si>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</si>
  <si>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</si>
  <si>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</si>
  <si>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</si>
  <si>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</si>
  <si>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</si>
  <si>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</si>
  <si>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</si>
  <si>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</si>
  <si>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</si>
  <si>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</si>
  <si>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</si>
  <si>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</si>
  <si>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</si>
  <si>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</si>
  <si>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</si>
  <si>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</si>
  <si>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</si>
  <si>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</si>
  <si>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</si>
  <si>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</si>
  <si>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</si>
  <si>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</si>
  <si>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</si>
  <si>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</si>
  <si>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</si>
  <si>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</si>
  <si>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</si>
  <si>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</si>
  <si>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</si>
  <si>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</si>
  <si>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</si>
  <si>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</si>
  <si>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</si>
  <si>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</si>
  <si>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</si>
  <si>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</si>
  <si>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</si>
  <si>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</si>
  <si>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</si>
  <si>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</si>
  <si>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</si>
  <si>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</si>
  <si>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</si>
  <si>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</si>
  <si>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</si>
  <si>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</si>
  <si>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</si>
  <si>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</si>
  <si>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</si>
  <si>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</si>
  <si>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</si>
  <si>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</si>
  <si>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</si>
  <si>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</si>
  <si>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</si>
  <si>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</si>
  <si>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</si>
  <si>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</si>
  <si>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</si>
  <si>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</si>
  <si>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</si>
  <si>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</si>
  <si>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</si>
  <si>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</si>
  <si>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</si>
  <si>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</si>
  <si>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</si>
  <si>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</si>
  <si>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</si>
  <si>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</si>
  <si>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</si>
  <si>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</si>
  <si>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</si>
  <si>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</si>
  <si>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</si>
  <si>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</si>
  <si>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</si>
  <si>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</si>
  <si>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</si>
  <si>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</si>
  <si>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</si>
  <si>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</si>
  <si>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</si>
  <si>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</si>
  <si>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</si>
  <si>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</si>
  <si>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</si>
  <si>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</si>
  <si>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</si>
  <si>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</si>
  <si>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</si>
  <si>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</si>
  <si>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</si>
  <si>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</si>
  <si>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</si>
  <si>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</si>
  <si>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</si>
  <si>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</si>
  <si>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</si>
  <si>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</si>
  <si>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</si>
  <si>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</si>
  <si>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</si>
  <si>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</si>
  <si>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</si>
  <si>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</si>
  <si>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</si>
  <si>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</si>
  <si>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</si>
  <si>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</si>
  <si>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</si>
  <si>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</si>
  <si>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</si>
  <si>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</si>
  <si>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</si>
  <si>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</si>
  <si>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</si>
  <si>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</si>
  <si>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</si>
  <si>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</si>
  <si>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</si>
  <si>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</si>
  <si>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</si>
  <si>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</si>
  <si>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</si>
  <si>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</si>
  <si>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</si>
  <si>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</si>
  <si>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</si>
  <si>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</si>
  <si>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</si>
  <si>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</si>
  <si>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</si>
  <si>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</si>
  <si>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</si>
  <si>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</si>
  <si>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</si>
  <si>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</si>
  <si>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</si>
  <si>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</si>
  <si>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</si>
  <si>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</si>
  <si>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</si>
  <si>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</si>
  <si>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</si>
  <si>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</si>
  <si>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</si>
  <si>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</si>
  <si>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</si>
  <si>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</si>
  <si>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</si>
  <si>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</si>
  <si>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</si>
  <si>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</si>
  <si>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</si>
  <si>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</si>
  <si>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</si>
  <si>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</si>
  <si>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</si>
  <si>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</si>
  <si>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</si>
  <si>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</si>
  <si>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</si>
  <si>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</si>
  <si>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</si>
  <si>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</si>
  <si>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</si>
  <si>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</si>
  <si>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</si>
  <si>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</si>
  <si>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</si>
  <si>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</si>
  <si>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</si>
  <si>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</si>
  <si>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</si>
  <si>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</si>
  <si>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</si>
  <si>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</si>
  <si>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</si>
  <si>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</si>
  <si>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</si>
  <si>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</si>
  <si>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</si>
  <si>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</si>
  <si>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</si>
  <si>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</si>
  <si>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</si>
  <si>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</si>
  <si>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</si>
  <si>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</si>
  <si>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</si>
  <si>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</si>
  <si>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</si>
  <si>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</si>
  <si>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</si>
  <si>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</si>
  <si>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</si>
  <si>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</si>
  <si>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</si>
  <si>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</si>
  <si>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</si>
  <si>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</si>
  <si>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</si>
  <si>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</si>
  <si>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</si>
  <si>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</si>
  <si>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</si>
  <si>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</si>
  <si>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</si>
  <si>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</si>
  <si>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</si>
  <si>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</si>
  <si>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</si>
  <si>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</si>
  <si>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</si>
  <si>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</si>
  <si>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</si>
  <si>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</si>
  <si>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</si>
  <si>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</si>
  <si>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</si>
  <si>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</si>
  <si>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</si>
  <si>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</si>
  <si>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</si>
  <si>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</si>
  <si>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</si>
  <si>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</si>
  <si>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</si>
  <si>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</si>
  <si>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</si>
  <si>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</si>
  <si>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</si>
  <si>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</si>
  <si>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</si>
  <si>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</si>
  <si>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</si>
  <si>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</si>
  <si>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</si>
  <si>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</si>
  <si>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</si>
  <si>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</si>
  <si>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</si>
  <si>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</si>
  <si>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</si>
  <si>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</si>
  <si>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</si>
  <si>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</si>
  <si>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</si>
  <si>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</si>
  <si>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</si>
  <si>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</si>
  <si>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</si>
  <si>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</si>
  <si>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</si>
  <si>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</si>
  <si>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</si>
  <si>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</si>
  <si>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</si>
  <si>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</si>
  <si>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</si>
  <si>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</si>
  <si>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</si>
  <si>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</si>
  <si>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</si>
  <si>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</si>
  <si>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</si>
  <si>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</si>
  <si>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</si>
  <si>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</si>
  <si>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</si>
  <si>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</si>
  <si>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</si>
  <si>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</si>
  <si>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</si>
  <si>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</si>
  <si>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</si>
  <si>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</si>
  <si>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</si>
  <si>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</si>
  <si>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</si>
  <si>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</si>
  <si>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</si>
  <si>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</si>
  <si>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</si>
  <si>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</si>
  <si>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</si>
  <si>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</si>
  <si>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</si>
  <si>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</si>
  <si>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</si>
  <si>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</si>
  <si>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</si>
  <si>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</si>
  <si>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</si>
  <si>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</si>
  <si>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</si>
  <si>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</si>
  <si>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</si>
  <si>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</si>
  <si>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</si>
  <si>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</si>
  <si>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</si>
  <si>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</si>
  <si>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</si>
  <si>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</si>
  <si>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</si>
  <si>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</si>
  <si>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</si>
  <si>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</si>
  <si>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</si>
  <si>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</si>
  <si>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</si>
  <si>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</si>
  <si>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</si>
  <si>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</si>
  <si>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</si>
  <si>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</si>
  <si>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</si>
  <si>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</si>
  <si>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</si>
  <si>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</si>
  <si>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</si>
  <si>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</si>
  <si>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</si>
  <si>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</si>
  <si>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</si>
  <si>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</si>
  <si>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</si>
  <si>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</si>
  <si>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</si>
  <si>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</si>
  <si>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</si>
  <si>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</si>
  <si>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</si>
  <si>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</si>
  <si>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</si>
  <si>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</si>
  <si>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</si>
  <si>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</si>
  <si>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</si>
  <si>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</si>
  <si>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</si>
  <si>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</si>
  <si>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</si>
  <si>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</si>
  <si>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</si>
  <si>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</si>
  <si>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</si>
  <si>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</si>
  <si>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</si>
  <si>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</si>
  <si>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</si>
  <si>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</si>
  <si>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</si>
  <si>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</si>
  <si>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</si>
  <si>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</si>
  <si>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</si>
  <si>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</si>
  <si>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</si>
  <si>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</si>
  <si>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</si>
  <si>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</si>
  <si>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</si>
  <si>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</si>
  <si>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</si>
  <si>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</si>
  <si>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</si>
  <si>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</si>
  <si>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</si>
  <si>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</si>
  <si>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</si>
  <si>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</si>
  <si>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</si>
  <si>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</si>
  <si>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</si>
  <si>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</si>
  <si>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</si>
  <si>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</si>
  <si>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</si>
  <si>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</si>
  <si>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</si>
  <si>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</si>
  <si>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</si>
  <si>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</si>
  <si>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</si>
  <si>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</si>
  <si>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</si>
  <si>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</si>
  <si>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</si>
  <si>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</si>
  <si>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</si>
  <si>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</si>
  <si>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</si>
  <si>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</si>
  <si>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</si>
  <si>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</si>
  <si>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</si>
  <si>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</si>
  <si>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</si>
  <si>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</si>
  <si>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</si>
  <si>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</si>
  <si>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</si>
  <si>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</si>
  <si>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</si>
  <si>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</si>
  <si>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</si>
  <si>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</si>
  <si>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</si>
  <si>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</si>
  <si>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</si>
  <si>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</si>
  <si>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</si>
  <si>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</si>
  <si>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</si>
  <si>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</si>
  <si>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</si>
  <si>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</si>
  <si>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</si>
  <si>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</si>
  <si>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</si>
  <si>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</si>
  <si>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</si>
  <si>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</si>
  <si>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</si>
  <si>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</si>
  <si>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</si>
  <si>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</si>
  <si>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</si>
  <si>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</si>
  <si>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</si>
  <si>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</si>
  <si>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</si>
  <si>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</si>
  <si>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</si>
  <si>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</si>
  <si>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</si>
  <si>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</si>
  <si>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</si>
  <si>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</si>
  <si>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</si>
  <si>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</si>
  <si>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</si>
  <si>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</si>
  <si>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</si>
  <si>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</si>
  <si>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</si>
  <si>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</si>
  <si>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</si>
  <si>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</si>
  <si>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</si>
  <si>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</si>
  <si>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</si>
  <si>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</si>
  <si>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</si>
  <si>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</si>
  <si>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</si>
  <si>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</si>
  <si>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</si>
  <si>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</si>
  <si>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</si>
  <si>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</si>
  <si>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</si>
  <si>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</si>
  <si>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</si>
  <si>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</si>
  <si>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</si>
  <si>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</si>
  <si>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</si>
  <si>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</si>
  <si>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</si>
  <si>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</si>
  <si>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</si>
  <si>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</si>
  <si>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</si>
  <si>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</si>
  <si>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</si>
  <si>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</si>
  <si>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</si>
  <si>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</si>
  <si>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</si>
  <si>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</si>
  <si>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</si>
  <si>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</si>
  <si>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</si>
  <si>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</si>
  <si>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</si>
  <si>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</si>
  <si>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</si>
  <si>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</si>
  <si>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</si>
  <si>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</si>
  <si>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</si>
  <si>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</si>
  <si>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</si>
  <si>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</si>
  <si>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</si>
  <si>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</si>
  <si>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</si>
  <si>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</si>
  <si>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</si>
  <si>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</si>
  <si>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</si>
  <si>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</si>
  <si>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</si>
  <si>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</si>
  <si>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</si>
  <si>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</si>
  <si>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</si>
  <si>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</si>
  <si>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</si>
  <si>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</si>
  <si>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</si>
  <si>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</si>
  <si>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</si>
  <si>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</si>
  <si>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</si>
  <si>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</si>
  <si>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</si>
  <si>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</si>
  <si>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</si>
  <si>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</si>
  <si>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</si>
  <si>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</si>
  <si>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</si>
  <si>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</si>
  <si>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</si>
  <si>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</si>
  <si>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</si>
  <si>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</si>
  <si>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</si>
  <si>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</si>
  <si>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</si>
  <si>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</si>
  <si>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</si>
  <si>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</si>
  <si>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</si>
  <si>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</si>
  <si>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</si>
  <si>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</si>
  <si>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</si>
  <si>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</si>
  <si>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</si>
  <si>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</si>
  <si>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</si>
  <si>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</si>
  <si>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</si>
  <si>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</si>
  <si>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</si>
  <si>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</si>
  <si>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</si>
  <si>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</si>
  <si>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</si>
  <si>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</si>
  <si>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</si>
  <si>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</si>
  <si>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</si>
  <si>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</si>
  <si>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</si>
  <si>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</si>
  <si>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</si>
  <si>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</si>
  <si>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</si>
  <si>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</si>
  <si>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</si>
  <si>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</si>
  <si>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</si>
  <si>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</si>
  <si>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</si>
  <si>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</si>
  <si>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</si>
  <si>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</si>
  <si>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</si>
  <si>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</si>
  <si>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</si>
  <si>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</si>
  <si>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</si>
  <si>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</si>
  <si>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</si>
  <si>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</si>
  <si>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</si>
  <si>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</si>
  <si>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</si>
  <si>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</si>
  <si>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</si>
  <si>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</si>
  <si>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</si>
  <si>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</si>
  <si>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</si>
  <si>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</si>
  <si>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</si>
  <si>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</si>
  <si>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</si>
  <si>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</si>
  <si>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</si>
  <si>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</si>
  <si>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</si>
  <si>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</si>
  <si>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</si>
  <si>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</si>
  <si>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</si>
  <si>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</si>
  <si>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</si>
  <si>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</si>
  <si>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</si>
  <si>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</si>
  <si>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</si>
  <si>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</si>
  <si>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</si>
  <si>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</si>
  <si>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</si>
  <si>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</si>
  <si>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</si>
  <si>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</si>
  <si>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</si>
  <si>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</si>
  <si>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</si>
  <si>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</si>
  <si>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</si>
  <si>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</si>
  <si>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</si>
  <si>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</si>
  <si>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</si>
  <si>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</si>
  <si>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</si>
  <si>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</si>
  <si>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</si>
  <si>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</si>
  <si>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</si>
  <si>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</si>
  <si>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</si>
  <si>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</si>
  <si>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</si>
  <si>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</si>
  <si>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</si>
  <si>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</si>
  <si>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</si>
  <si>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</si>
  <si>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</si>
  <si>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</si>
  <si>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</si>
  <si>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</si>
  <si>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</si>
  <si>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</si>
  <si>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</si>
  <si>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</si>
  <si>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</si>
  <si>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</si>
  <si>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</si>
  <si>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</si>
  <si>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</si>
  <si>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</si>
  <si>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</si>
  <si>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</si>
  <si>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</si>
  <si>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</si>
  <si>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</si>
  <si>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</si>
  <si>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</si>
  <si>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</si>
  <si>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</si>
  <si>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</si>
  <si>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</si>
  <si>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</si>
  <si>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</si>
  <si>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</si>
  <si>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</si>
  <si>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</si>
  <si>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</si>
  <si>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</si>
  <si>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</si>
  <si>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</si>
  <si>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</si>
  <si>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</si>
  <si>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</si>
  <si>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</si>
  <si>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</si>
  <si>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</si>
  <si>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</si>
  <si>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</si>
  <si>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</si>
  <si>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</si>
  <si>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</si>
  <si>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</si>
  <si>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</si>
  <si>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</si>
  <si>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</si>
  <si>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</si>
  <si>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</si>
  <si>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</si>
  <si>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</si>
  <si>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</si>
  <si>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</si>
  <si>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</si>
  <si>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</si>
  <si>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</si>
  <si>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</si>
  <si>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</si>
  <si>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</si>
  <si>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</si>
  <si>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</si>
  <si>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</si>
  <si>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</si>
  <si>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</si>
  <si>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</si>
  <si>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</si>
  <si>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</si>
  <si>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</si>
  <si>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</si>
  <si>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</si>
  <si>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</si>
  <si>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</si>
  <si>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</si>
  <si>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</si>
  <si>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</si>
  <si>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</si>
  <si>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</si>
  <si>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</si>
  <si>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</si>
  <si>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</si>
  <si>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</si>
  <si>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</si>
  <si>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</si>
  <si>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</si>
  <si>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</si>
  <si>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</si>
  <si>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</si>
  <si>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</si>
  <si>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</si>
  <si>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</si>
  <si>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</si>
  <si>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</si>
  <si>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</si>
  <si>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</si>
  <si>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</si>
  <si>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</si>
  <si>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</si>
  <si>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</si>
  <si>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</si>
  <si>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</si>
  <si>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</si>
  <si>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</si>
  <si>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</si>
  <si>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</si>
  <si>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</si>
  <si>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</si>
  <si>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</si>
  <si>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</si>
  <si>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</si>
  <si>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</si>
  <si>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</si>
  <si>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</si>
  <si>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</si>
  <si>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</si>
  <si>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</si>
  <si>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</si>
  <si>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</si>
  <si>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</si>
  <si>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</si>
  <si>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</si>
  <si>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</si>
  <si>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</si>
  <si>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</si>
  <si>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</si>
  <si>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</si>
  <si>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</si>
  <si>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</si>
  <si>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</si>
  <si>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</si>
  <si>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</si>
  <si>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</si>
  <si>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</si>
  <si>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</si>
  <si>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</si>
  <si>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</si>
  <si>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</si>
  <si>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</si>
  <si>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</si>
  <si>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</si>
  <si>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</si>
  <si>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</si>
  <si>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</si>
  <si>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</si>
  <si>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</si>
  <si>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</si>
  <si>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</si>
  <si>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</si>
  <si>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</si>
  <si>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</si>
  <si>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</si>
  <si>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</si>
  <si>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</si>
  <si>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</si>
  <si>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</si>
  <si>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</si>
  <si>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</si>
  <si>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</si>
  <si>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</si>
  <si>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</si>
  <si>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</si>
  <si>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</si>
  <si>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</si>
  <si>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</si>
  <si>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</si>
  <si>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</si>
  <si>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</si>
  <si>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</si>
  <si>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</si>
  <si>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</si>
  <si>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</si>
  <si>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</si>
  <si>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</si>
  <si>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</si>
  <si>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</si>
  <si>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</si>
  <si>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</si>
  <si>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</si>
  <si>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</si>
  <si>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</si>
  <si>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</si>
  <si>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</si>
  <si>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</si>
  <si>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</si>
  <si>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</si>
  <si>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</si>
  <si>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</si>
  <si>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</si>
  <si>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</si>
  <si>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</si>
  <si>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</si>
  <si>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</si>
  <si>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</si>
  <si>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</si>
  <si>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</si>
  <si>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</si>
  <si>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</si>
  <si>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</si>
  <si>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</si>
  <si>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</si>
  <si>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</si>
  <si>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</si>
  <si>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</si>
  <si>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</si>
  <si>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</si>
  <si>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</si>
  <si>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</si>
  <si>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</si>
  <si>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</si>
  <si>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</si>
  <si>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</si>
  <si>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</si>
  <si>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</si>
  <si>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</si>
  <si>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</si>
  <si>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</si>
  <si>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</si>
  <si>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</si>
  <si>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</si>
  <si>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</si>
  <si>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</si>
  <si>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</si>
  <si>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</si>
  <si>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</si>
  <si>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</si>
  <si>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</si>
  <si>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</si>
  <si>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</si>
  <si>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</si>
  <si>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</si>
  <si>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</si>
  <si>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</si>
  <si>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</si>
  <si>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</si>
  <si>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</si>
  <si>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</si>
  <si>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</si>
  <si>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</si>
  <si>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</si>
  <si>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</si>
  <si>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</si>
  <si>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</si>
  <si>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</si>
  <si>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</si>
  <si>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</si>
  <si>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</si>
  <si>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</si>
  <si>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</si>
  <si>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</si>
  <si>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</si>
  <si>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</si>
  <si>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</si>
  <si>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</si>
  <si>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</si>
  <si>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</si>
  <si>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</si>
  <si>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</si>
  <si>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</si>
  <si>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</si>
  <si>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</si>
  <si>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</si>
  <si>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</si>
  <si>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</si>
  <si>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</si>
  <si>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</si>
  <si>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</si>
  <si>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</si>
  <si>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</si>
  <si>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</si>
  <si>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</si>
  <si>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</si>
  <si>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</si>
  <si>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</si>
  <si>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</si>
  <si>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</si>
  <si>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</si>
  <si>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</si>
  <si>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</si>
  <si>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</si>
  <si>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</si>
  <si>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</si>
  <si>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</si>
  <si>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</si>
  <si>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</si>
  <si>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</si>
  <si>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</si>
  <si>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</si>
  <si>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</si>
  <si>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</si>
  <si>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</si>
  <si>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</si>
  <si>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</si>
  <si>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</si>
  <si>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</si>
  <si>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</si>
  <si>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</si>
  <si>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</si>
  <si>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</si>
  <si>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</si>
  <si>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</si>
  <si>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</si>
  <si>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</si>
  <si>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</si>
  <si>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</si>
  <si>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</si>
  <si>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</si>
  <si>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</si>
  <si>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</si>
  <si>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</si>
  <si>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</si>
  <si>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</si>
  <si>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</si>
  <si>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</si>
  <si>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</si>
  <si>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</si>
  <si>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</si>
  <si>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</si>
  <si>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</si>
  <si>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</si>
  <si>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</si>
  <si>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</si>
  <si>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</si>
  <si>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</si>
  <si>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</si>
  <si>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</si>
  <si>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</si>
  <si>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</si>
  <si>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</si>
  <si>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</si>
  <si>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</si>
  <si>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</si>
  <si>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</si>
  <si>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</si>
  <si>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</si>
  <si>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</si>
  <si>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</si>
  <si>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</si>
  <si>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</si>
  <si>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</si>
  <si>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</si>
  <si>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</si>
  <si>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</si>
  <si>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</si>
  <si>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</si>
  <si>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</si>
  <si>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</si>
  <si>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</si>
  <si>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</si>
  <si>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</si>
  <si>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</si>
  <si>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</si>
  <si>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</si>
  <si>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</si>
  <si>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</si>
  <si>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</si>
  <si>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</si>
  <si>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</si>
  <si>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</si>
  <si>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</si>
  <si>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</si>
  <si>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</si>
  <si>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</si>
  <si>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</si>
  <si>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</si>
  <si>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</si>
  <si>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</si>
  <si>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</si>
  <si>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</si>
  <si>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</si>
  <si>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</si>
  <si>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</si>
  <si>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</si>
  <si>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</si>
  <si>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</si>
  <si>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</si>
  <si>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</si>
  <si>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</si>
  <si>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</si>
  <si>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</si>
  <si>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</si>
  <si>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</si>
  <si>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</si>
  <si>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</si>
  <si>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</si>
  <si>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</si>
  <si>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</si>
  <si>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</si>
  <si>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</si>
  <si>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</si>
  <si>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</si>
  <si>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</si>
  <si>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</si>
  <si>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</si>
  <si>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</si>
  <si>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</si>
  <si>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</si>
  <si>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</si>
  <si>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</si>
  <si>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</si>
  <si>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</si>
  <si>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</si>
  <si>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</si>
  <si>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</si>
  <si>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</si>
  <si>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</si>
  <si>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</si>
  <si>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</si>
  <si>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</si>
  <si>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</si>
  <si>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</si>
  <si>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</si>
  <si>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</si>
  <si>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</si>
  <si>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</si>
  <si>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</si>
  <si>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</si>
  <si>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</si>
  <si>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</si>
  <si>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</si>
  <si>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</si>
  <si>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</si>
  <si>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</si>
  <si>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</si>
  <si>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</si>
  <si>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</si>
  <si>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</si>
  <si>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</si>
  <si>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</si>
  <si>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</si>
  <si>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</si>
  <si>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</si>
  <si>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</si>
  <si>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</si>
  <si>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</si>
  <si>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</si>
  <si>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</si>
  <si>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</si>
  <si>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</si>
  <si>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</si>
  <si>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</si>
  <si>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</si>
  <si>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</si>
  <si>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</si>
  <si>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</si>
  <si>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</si>
  <si>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</si>
  <si>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</si>
  <si>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</si>
  <si>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</si>
  <si>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</si>
  <si>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</si>
  <si>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</si>
  <si>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</si>
  <si>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</si>
  <si>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</si>
  <si>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</si>
  <si>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</si>
  <si>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</si>
  <si>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</si>
  <si>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</si>
  <si>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</si>
  <si>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</si>
  <si>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</si>
  <si>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</si>
  <si>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</si>
  <si>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</si>
  <si>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</si>
  <si>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</si>
  <si>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</si>
  <si>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</si>
  <si>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</si>
  <si>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</si>
  <si>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</si>
  <si>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</si>
  <si>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</si>
  <si>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</si>
  <si>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</si>
  <si>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</si>
  <si>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</si>
  <si>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</si>
  <si>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</si>
  <si>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</si>
  <si>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</si>
  <si>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</si>
  <si>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</si>
  <si>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</si>
  <si>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</si>
  <si>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</si>
  <si>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</si>
  <si>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</si>
  <si>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</si>
  <si>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</si>
  <si>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</si>
  <si>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</si>
  <si>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</si>
  <si>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</si>
  <si>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</si>
  <si>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</si>
  <si>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</si>
  <si>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</si>
  <si>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</si>
  <si>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</si>
  <si>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</si>
  <si>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</si>
  <si>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</si>
  <si>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</si>
  <si>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</si>
  <si>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</si>
  <si>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</si>
  <si>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</si>
  <si>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</si>
  <si>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</si>
  <si>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</si>
  <si>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</si>
  <si>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</si>
  <si>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</si>
  <si>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</si>
  <si>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</si>
  <si>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</si>
  <si>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</si>
  <si>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</si>
  <si>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</si>
  <si>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</si>
  <si>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</si>
  <si>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</si>
  <si>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</si>
  <si>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</si>
  <si>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</si>
  <si>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</si>
  <si>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</si>
  <si>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</si>
  <si>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</si>
  <si>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</si>
  <si>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</si>
  <si>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</si>
  <si>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</si>
  <si>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</si>
  <si>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</si>
  <si>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</si>
  <si>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</si>
  <si>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</si>
  <si>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</si>
  <si>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</si>
  <si>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</si>
  <si>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</si>
  <si>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</si>
  <si>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</si>
  <si>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</si>
  <si>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</si>
  <si>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</si>
  <si>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</si>
  <si>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</si>
  <si>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</si>
  <si>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</si>
  <si>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</si>
  <si>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</si>
  <si>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</si>
  <si>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</si>
  <si>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</si>
  <si>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</si>
  <si>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</si>
  <si>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</si>
  <si>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</si>
  <si>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</si>
  <si>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</si>
  <si>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</si>
  <si>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</si>
  <si>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</si>
  <si>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</si>
  <si>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</si>
  <si>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</si>
  <si>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</si>
  <si>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</si>
  <si>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</si>
  <si>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</si>
  <si>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</si>
  <si>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</si>
  <si>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</si>
  <si>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</si>
  <si>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</si>
  <si>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</si>
  <si>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</si>
  <si>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</si>
  <si>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</si>
  <si>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</si>
  <si>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</si>
  <si>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</si>
  <si>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</si>
  <si>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</si>
  <si>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</si>
  <si>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</si>
  <si>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</si>
  <si>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</si>
  <si>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</si>
  <si>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</si>
  <si>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</si>
  <si>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</si>
  <si>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</si>
  <si>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</si>
  <si>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</si>
  <si>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</si>
  <si>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</si>
  <si>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</si>
  <si>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</si>
  <si>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</si>
  <si>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</si>
  <si>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</si>
  <si>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</si>
  <si>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</si>
  <si>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</si>
  <si>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</si>
  <si>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</si>
  <si>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</si>
  <si>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</si>
  <si>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</si>
  <si>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</si>
  <si>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</si>
  <si>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</si>
  <si>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</si>
  <si>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</si>
  <si>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</si>
  <si>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</si>
  <si>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</si>
  <si>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</si>
  <si>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</si>
  <si>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</si>
  <si>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</si>
  <si>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</si>
  <si>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</si>
  <si>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</si>
  <si>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</si>
  <si>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</si>
  <si>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</si>
  <si>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</si>
  <si>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</si>
  <si>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</si>
  <si>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</si>
  <si>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</si>
  <si>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</si>
  <si>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</si>
  <si>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</si>
  <si>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</si>
  <si>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</si>
  <si>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</si>
  <si>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</si>
  <si>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</si>
  <si>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</si>
  <si>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</si>
  <si>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</si>
  <si>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</si>
  <si>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</si>
  <si>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</si>
  <si>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</si>
  <si>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</si>
  <si>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</si>
  <si>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</si>
  <si>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</si>
  <si>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</si>
  <si>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</si>
  <si>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</si>
  <si>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</si>
  <si>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</si>
  <si>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</si>
  <si>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</si>
  <si>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</si>
  <si>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</si>
  <si>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</si>
  <si>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</si>
  <si>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</si>
  <si>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</si>
  <si>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</si>
  <si>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</si>
  <si>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</si>
  <si>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</si>
  <si>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</si>
  <si>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</si>
  <si>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</si>
  <si>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</si>
  <si>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</si>
  <si>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</si>
  <si>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</si>
  <si>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</si>
  <si>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</si>
  <si>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</si>
  <si>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</si>
  <si>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</si>
  <si>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</si>
  <si>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</si>
  <si>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</si>
  <si>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</si>
  <si>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</si>
  <si>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</si>
  <si>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</si>
  <si>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</si>
  <si>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</si>
  <si>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</si>
  <si>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</si>
  <si>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</si>
  <si>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</si>
  <si>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</si>
  <si>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</si>
  <si>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</si>
  <si>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</si>
  <si>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</si>
  <si>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</si>
  <si>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</si>
  <si>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</si>
  <si>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</si>
  <si>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</si>
  <si>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</si>
  <si>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</si>
  <si>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</si>
  <si>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</si>
  <si>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</si>
  <si>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</si>
  <si>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</si>
  <si>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</si>
  <si>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</si>
  <si>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</si>
  <si>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</si>
  <si>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</si>
  <si>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</si>
  <si>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</si>
  <si>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</si>
  <si>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</si>
  <si>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</si>
  <si>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</si>
  <si>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</si>
  <si>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</si>
  <si>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</si>
  <si>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</si>
  <si>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</si>
  <si>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</si>
  <si>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</si>
  <si>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</si>
  <si>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</si>
  <si>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</si>
  <si>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</si>
  <si>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</si>
  <si>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</si>
  <si>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</si>
  <si>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</si>
  <si>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</si>
  <si>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</si>
  <si>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</si>
  <si>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</si>
  <si>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</si>
  <si>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</si>
  <si>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</si>
  <si>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</si>
  <si>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</si>
  <si>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</si>
  <si>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</si>
  <si>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</si>
  <si>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</si>
  <si>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</si>
  <si>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</si>
  <si>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</si>
  <si>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</si>
  <si>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</si>
  <si>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</si>
  <si>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</si>
  <si>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</si>
  <si>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</si>
  <si>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</si>
  <si>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</si>
  <si>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</si>
  <si>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</si>
  <si>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</si>
  <si>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</si>
  <si>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</si>
  <si>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</si>
  <si>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</si>
  <si>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</si>
  <si>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</si>
  <si>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</si>
  <si>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</si>
  <si>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</si>
  <si>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</si>
  <si>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</si>
  <si>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</si>
  <si>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</si>
  <si>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</si>
  <si>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</si>
  <si>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</si>
  <si>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</si>
  <si>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</si>
  <si>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</si>
  <si>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</si>
  <si>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</si>
  <si>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</si>
  <si>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</si>
  <si>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</si>
  <si>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</si>
  <si>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</si>
  <si>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</si>
  <si>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</si>
  <si>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</si>
  <si>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</si>
  <si>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</si>
  <si>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</si>
  <si>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</si>
  <si>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</si>
  <si>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</si>
  <si>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</si>
  <si>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</si>
  <si>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</si>
  <si>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</si>
  <si>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</si>
  <si>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</si>
  <si>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</si>
  <si>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</si>
  <si>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</si>
  <si>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</si>
  <si>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</si>
  <si>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</si>
  <si>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</si>
  <si>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</si>
  <si>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</si>
  <si>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</si>
  <si>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</si>
  <si>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</si>
  <si>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</si>
  <si>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</si>
  <si>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</si>
  <si>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</si>
  <si>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</si>
  <si>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</si>
  <si>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</si>
  <si>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</si>
  <si>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</si>
  <si>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</si>
  <si>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</si>
  <si>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</si>
  <si>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</si>
  <si>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</si>
  <si>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</si>
  <si>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</si>
  <si>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</si>
  <si>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</si>
  <si>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</si>
  <si>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</si>
  <si>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</si>
  <si>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</si>
  <si>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</si>
  <si>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</si>
  <si>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</si>
  <si>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</si>
  <si>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</si>
  <si>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</si>
  <si>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</si>
  <si>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</si>
  <si>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</si>
  <si>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</si>
  <si>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</si>
  <si>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</si>
  <si>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</si>
  <si>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</si>
  <si>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</si>
  <si>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</si>
  <si>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</si>
  <si>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</si>
  <si>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</si>
  <si>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</si>
  <si>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</si>
  <si>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</si>
  <si>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</si>
  <si>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</si>
  <si>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</si>
  <si>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</si>
  <si>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</si>
  <si>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</si>
  <si>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</si>
  <si>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</si>
  <si>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</si>
  <si>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</si>
  <si>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</si>
  <si>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</si>
  <si>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</si>
  <si>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</si>
  <si>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</si>
  <si>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</si>
  <si>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</si>
  <si>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</si>
  <si>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</si>
  <si>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</si>
  <si>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</si>
  <si>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</si>
  <si>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</si>
  <si>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</si>
  <si>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</si>
  <si>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</si>
  <si>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</si>
  <si>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</si>
  <si>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</si>
  <si>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</si>
  <si>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</si>
  <si>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</si>
  <si>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</si>
  <si>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</si>
  <si>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</si>
  <si>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</si>
  <si>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</si>
  <si>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</si>
  <si>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</si>
  <si>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</si>
  <si>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</si>
  <si>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</si>
  <si>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</si>
  <si>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</si>
  <si>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</si>
  <si>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</si>
  <si>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</si>
  <si>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</si>
  <si>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</si>
  <si>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</si>
  <si>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</si>
  <si>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</si>
  <si>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</si>
  <si>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</si>
  <si>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</si>
  <si>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</si>
  <si>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</si>
  <si>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</si>
  <si>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</si>
  <si>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</si>
  <si>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</si>
  <si>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</si>
  <si>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</si>
  <si>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</si>
  <si>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</si>
  <si>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</si>
  <si>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</si>
  <si>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</si>
  <si>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</si>
  <si>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</si>
  <si>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</si>
  <si>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</si>
  <si>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</si>
  <si>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</si>
  <si>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</si>
  <si>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</si>
  <si>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</si>
  <si>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</si>
  <si>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</si>
  <si>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</si>
  <si>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</si>
  <si>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</si>
  <si>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</si>
  <si>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</si>
  <si>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</si>
  <si>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</si>
  <si>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</si>
  <si>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</si>
  <si>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</si>
  <si>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</si>
  <si>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</si>
  <si>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</si>
  <si>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</si>
  <si>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</si>
  <si>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</si>
  <si>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</si>
  <si>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</si>
  <si>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</si>
  <si>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</si>
  <si>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</si>
  <si>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</si>
  <si>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</si>
  <si>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</si>
  <si>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</si>
  <si>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</si>
  <si>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</si>
  <si>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</si>
  <si>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</si>
  <si>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</si>
  <si>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</si>
  <si>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</si>
  <si>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</si>
  <si>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</si>
  <si>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</si>
  <si>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</si>
  <si>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</si>
  <si>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</si>
  <si>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</si>
  <si>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</si>
  <si>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</si>
  <si>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</si>
  <si>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</si>
  <si>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</si>
  <si>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</si>
  <si>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</si>
  <si>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</si>
  <si>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</si>
  <si>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</si>
  <si>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</si>
  <si>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</si>
  <si>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</si>
  <si>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</si>
  <si>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</si>
  <si>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</si>
  <si>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</si>
  <si>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</si>
  <si>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</si>
  <si>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</si>
  <si>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</si>
  <si>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</si>
  <si>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</si>
  <si>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</si>
  <si>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</si>
  <si>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</si>
  <si>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</si>
  <si>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</si>
  <si>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</si>
  <si>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</si>
  <si>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</si>
  <si>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</si>
  <si>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</si>
  <si>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</si>
  <si>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</si>
  <si>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</si>
  <si>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</si>
  <si>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</si>
  <si>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</si>
  <si>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</si>
  <si>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</si>
  <si>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</si>
  <si>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</si>
  <si>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</si>
  <si>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</si>
  <si>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</si>
  <si>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</si>
  <si>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</si>
  <si>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</si>
  <si>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</si>
  <si>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</si>
  <si>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</si>
  <si>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</si>
  <si>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</si>
  <si>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</si>
  <si>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</si>
  <si>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</si>
  <si>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</si>
  <si>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</si>
  <si>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</si>
  <si>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</si>
  <si>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</si>
  <si>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</si>
  <si>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</si>
  <si>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</si>
  <si>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</si>
  <si>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</si>
  <si>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</si>
  <si>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</si>
  <si>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</si>
  <si>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</si>
  <si>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</si>
  <si>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</si>
  <si>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</si>
  <si>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</si>
  <si>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</si>
  <si>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</si>
  <si>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</si>
  <si>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</si>
  <si>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</si>
  <si>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</si>
  <si>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</si>
  <si>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</si>
  <si>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</si>
  <si>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</si>
  <si>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</si>
  <si>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</si>
  <si>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</si>
  <si>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</si>
  <si>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</si>
  <si>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</si>
  <si>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</si>
  <si>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</si>
  <si>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</si>
  <si>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</si>
  <si>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</si>
  <si>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</si>
  <si>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</si>
  <si>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</si>
  <si>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</si>
  <si>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</si>
  <si>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</si>
  <si>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</si>
  <si>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</si>
  <si>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</si>
  <si>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</si>
  <si>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</si>
  <si>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</si>
  <si>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</si>
  <si>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</si>
  <si>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</si>
  <si>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</si>
  <si>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</si>
  <si>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</si>
  <si>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</si>
  <si>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</si>
  <si>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</si>
  <si>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</si>
  <si>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</si>
  <si>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</si>
  <si>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</si>
  <si>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</si>
  <si>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</si>
  <si>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</si>
  <si>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</si>
  <si>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</si>
  <si>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</si>
  <si>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</si>
  <si>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</si>
  <si>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</si>
  <si>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</si>
  <si>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</si>
  <si>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</si>
  <si>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</si>
  <si>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</si>
  <si>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</si>
  <si>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</si>
  <si>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</si>
  <si>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</si>
  <si>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</si>
  <si>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</si>
  <si>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</si>
  <si>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</si>
  <si>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</si>
  <si>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</si>
  <si>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</si>
  <si>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</si>
  <si>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</si>
  <si>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</si>
  <si>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</si>
  <si>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</si>
  <si>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</si>
  <si>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</si>
  <si>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</si>
  <si>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</si>
  <si>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</si>
  <si>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</si>
  <si>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</si>
  <si>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</si>
  <si>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</si>
  <si>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</si>
  <si>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</si>
  <si>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</si>
  <si>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</si>
  <si>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</si>
  <si>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</si>
  <si>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</si>
  <si>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</si>
  <si>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</si>
  <si>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</si>
  <si>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</si>
  <si>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</si>
  <si>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</si>
  <si>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</si>
  <si>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</si>
  <si>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</si>
  <si>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</si>
  <si>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</si>
  <si>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</si>
  <si>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</si>
  <si>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</si>
  <si>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</si>
  <si>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</si>
  <si>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</si>
  <si>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</si>
  <si>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</si>
  <si>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</si>
  <si>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</si>
  <si>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</si>
  <si>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</si>
  <si>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</si>
  <si>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</si>
  <si>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</si>
  <si>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</si>
  <si>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</si>
  <si>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</si>
  <si>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</si>
  <si>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</si>
  <si>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</si>
  <si>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</si>
  <si>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</si>
  <si>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</si>
  <si>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</si>
  <si>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</si>
  <si>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</si>
  <si>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</si>
  <si>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</si>
  <si>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</si>
  <si>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</si>
  <si>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</si>
  <si>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</si>
  <si>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</si>
  <si>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</si>
  <si>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</si>
  <si>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</si>
  <si>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</si>
  <si>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</si>
  <si>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</si>
  <si>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</si>
  <si>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</si>
  <si>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</si>
  <si>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</si>
  <si>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</si>
  <si>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</si>
  <si>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</si>
  <si>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</si>
  <si>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</si>
  <si>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</si>
  <si>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</si>
  <si>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</si>
  <si>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</si>
  <si>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</si>
  <si>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</si>
  <si>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</si>
  <si>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</si>
  <si>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</si>
  <si>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</si>
  <si>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</si>
  <si>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</si>
  <si>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</si>
  <si>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</si>
  <si>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</si>
  <si>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</si>
  <si>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</si>
  <si>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</si>
  <si>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</si>
  <si>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</si>
  <si>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</si>
  <si>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</si>
  <si>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</si>
  <si>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</si>
  <si>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</si>
  <si>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</si>
  <si>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</si>
  <si>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</si>
  <si>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</si>
  <si>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</si>
  <si>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</si>
  <si>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</si>
  <si>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</si>
  <si>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</si>
  <si>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</si>
  <si>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</si>
  <si>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</si>
  <si>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</si>
  <si>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</si>
  <si>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</si>
  <si>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</si>
  <si>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</si>
  <si>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</si>
  <si>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</si>
  <si>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</si>
  <si>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</si>
  <si>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</si>
  <si>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</si>
  <si>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</si>
  <si>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</si>
  <si>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</si>
  <si>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</si>
  <si>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</si>
  <si>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</si>
  <si>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</si>
  <si>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</si>
  <si>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</si>
  <si>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</si>
  <si>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</si>
  <si>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</si>
  <si>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</si>
  <si>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</si>
  <si>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</si>
  <si>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</si>
  <si>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</si>
  <si>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</si>
  <si>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</si>
  <si>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</si>
  <si>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</si>
  <si>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</si>
  <si>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</si>
  <si>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</si>
  <si>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</si>
  <si>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</si>
  <si>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</si>
  <si>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</si>
  <si>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</si>
  <si>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</si>
  <si>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</si>
  <si>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</si>
  <si>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</si>
  <si>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</si>
  <si>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</si>
  <si>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</si>
  <si>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</si>
  <si>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</si>
  <si>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</si>
  <si>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</si>
  <si>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</si>
  <si>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</si>
  <si>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</si>
  <si>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</si>
  <si>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</si>
  <si>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</si>
  <si>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</si>
  <si>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</si>
  <si>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</si>
  <si>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</si>
  <si>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</si>
  <si>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</si>
  <si>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</si>
  <si>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</si>
  <si>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</si>
  <si>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</si>
  <si>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</si>
  <si>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</si>
  <si>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</si>
  <si>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</si>
  <si>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</si>
  <si>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</si>
  <si>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</si>
  <si>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</si>
  <si>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</si>
  <si>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</si>
  <si>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</si>
  <si>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</si>
  <si>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</si>
  <si>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</si>
  <si>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</si>
  <si>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</si>
  <si>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</si>
  <si>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</si>
  <si>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</si>
  <si>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</si>
  <si>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</si>
  <si>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</si>
  <si>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</si>
  <si>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</si>
  <si>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</si>
  <si>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</si>
  <si>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</si>
  <si>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</si>
  <si>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</si>
  <si>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</si>
  <si>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</si>
  <si>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</si>
  <si>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</si>
  <si>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</si>
  <si>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</si>
  <si>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</si>
  <si>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</si>
  <si>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</si>
  <si>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</si>
  <si>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</si>
  <si>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</si>
  <si>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</si>
  <si>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</si>
  <si>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</si>
  <si>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</si>
  <si>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</si>
  <si>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</si>
  <si>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</si>
  <si>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</si>
  <si>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</si>
  <si>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</si>
  <si>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</si>
  <si>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</si>
  <si>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</si>
  <si>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</si>
  <si>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</si>
  <si>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</si>
  <si>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</si>
  <si>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</si>
  <si>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</si>
  <si>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</si>
  <si>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</si>
  <si>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</si>
  <si>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</si>
  <si>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</si>
  <si>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</si>
  <si>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</si>
  <si>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</si>
  <si>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</si>
  <si>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</si>
  <si>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</si>
  <si>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</si>
  <si>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</si>
  <si>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</si>
  <si>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</si>
  <si>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</si>
  <si>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</si>
  <si>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</si>
  <si>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</si>
  <si>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</si>
  <si>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</si>
  <si>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</si>
  <si>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</si>
  <si>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</si>
  <si>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</si>
  <si>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</si>
  <si>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</si>
  <si>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</si>
  <si>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</si>
  <si>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</si>
  <si>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</si>
  <si>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</si>
  <si>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</si>
  <si>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</si>
  <si>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</si>
  <si>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</si>
  <si>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</si>
  <si>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</si>
  <si>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</si>
  <si>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</si>
  <si>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</si>
  <si>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</si>
  <si>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</si>
  <si>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</si>
  <si>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</si>
  <si>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</si>
  <si>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</si>
  <si>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</si>
  <si>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</si>
  <si>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</si>
  <si>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</si>
  <si>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</si>
  <si>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</si>
  <si>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</si>
  <si>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</si>
  <si>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</si>
  <si>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</si>
  <si>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</si>
  <si>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</si>
  <si>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</si>
  <si>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</si>
  <si>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</si>
  <si>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</si>
  <si>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</si>
  <si>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</si>
  <si>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</si>
  <si>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</si>
  <si>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</si>
  <si>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</si>
  <si>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</si>
  <si>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</si>
  <si>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</si>
  <si>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</si>
  <si>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</si>
  <si>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</si>
  <si>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</si>
  <si>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</si>
  <si>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</si>
  <si>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</si>
  <si>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</si>
  <si>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</si>
  <si>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</si>
  <si>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</si>
  <si>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</si>
  <si>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</si>
  <si>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</si>
  <si>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</si>
  <si>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</si>
  <si>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</si>
  <si>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</si>
  <si>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</si>
  <si>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</si>
  <si>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</si>
  <si>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</si>
  <si>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</si>
  <si>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</si>
  <si>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</si>
  <si>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</si>
  <si>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</si>
  <si>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</si>
  <si>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</si>
  <si>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</si>
  <si>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</si>
  <si>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</si>
  <si>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</si>
  <si>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</si>
  <si>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</si>
  <si>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</si>
  <si>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</si>
  <si>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</si>
  <si>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</si>
  <si>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</si>
  <si>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</si>
  <si>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</si>
  <si>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</si>
  <si>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</si>
  <si>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</si>
  <si>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</si>
  <si>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</si>
  <si>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</si>
  <si>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</si>
  <si>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</si>
  <si>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</si>
  <si>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</si>
  <si>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</si>
  <si>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</si>
  <si>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</si>
  <si>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</si>
  <si>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</si>
  <si>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</si>
  <si>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</si>
  <si>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</si>
  <si>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</si>
  <si>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</si>
  <si>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</si>
  <si>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</si>
  <si>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</si>
  <si>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</si>
  <si>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</si>
  <si>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</si>
  <si>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</si>
  <si>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</si>
  <si>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</si>
  <si>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</si>
  <si>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</si>
  <si>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</si>
  <si>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</si>
  <si>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</si>
  <si>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</si>
  <si>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</si>
  <si>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</si>
  <si>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</si>
  <si>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</si>
  <si>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</si>
  <si>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</si>
  <si>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</si>
  <si>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</si>
  <si>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</si>
  <si>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</si>
  <si>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</si>
  <si>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</si>
  <si>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</si>
  <si>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</si>
  <si>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</si>
  <si>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</si>
  <si>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</si>
  <si>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</si>
  <si>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</si>
  <si>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</si>
  <si>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</si>
  <si>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</si>
  <si>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</si>
  <si>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</si>
  <si>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</si>
  <si>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</si>
  <si>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</si>
  <si>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</si>
  <si>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</si>
  <si>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</si>
  <si>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</si>
  <si>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</si>
  <si>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</si>
  <si>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</si>
  <si>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</si>
  <si>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</si>
  <si>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</si>
  <si>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</si>
  <si>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</si>
  <si>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</si>
  <si>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</si>
  <si>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</si>
  <si>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</si>
  <si>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</si>
  <si>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</si>
  <si>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</si>
  <si>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</si>
  <si>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</si>
  <si>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</si>
  <si>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</si>
  <si>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</si>
  <si>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</si>
  <si>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</si>
  <si>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</si>
  <si>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</si>
  <si>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</si>
  <si>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</si>
  <si>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</si>
  <si>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</si>
  <si>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</si>
  <si>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</si>
  <si>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</si>
  <si>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</si>
  <si>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</si>
  <si>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</si>
  <si>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</si>
  <si>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</si>
  <si>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</si>
  <si>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</si>
  <si>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</si>
  <si>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</si>
  <si>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</si>
  <si>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</si>
  <si>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</si>
  <si>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</si>
  <si>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</si>
  <si>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</si>
  <si>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</si>
  <si>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</si>
  <si>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</si>
  <si>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</si>
  <si>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</si>
  <si>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</si>
  <si>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</si>
  <si>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</si>
  <si>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</si>
  <si>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</si>
  <si>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</si>
  <si>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</si>
  <si>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</si>
  <si>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</si>
  <si>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</si>
  <si>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</si>
  <si>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</si>
  <si>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</si>
  <si>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</si>
  <si>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</si>
  <si>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</si>
  <si>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</si>
  <si>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</si>
  <si>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</si>
  <si>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</si>
  <si>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</si>
  <si>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</si>
  <si>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</si>
  <si>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</si>
  <si>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</si>
  <si>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</si>
  <si>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</si>
  <si>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</si>
  <si>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</si>
  <si>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</si>
  <si>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</si>
  <si>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</si>
  <si>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</si>
  <si>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</si>
  <si>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</si>
  <si>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</si>
  <si>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</si>
  <si>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</si>
  <si>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</si>
  <si>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</si>
  <si>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</si>
  <si>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</si>
  <si>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</si>
  <si>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</si>
  <si>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</si>
  <si>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</si>
  <si>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</si>
  <si>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</si>
  <si>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</si>
  <si>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</si>
  <si>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</si>
  <si>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</si>
  <si>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</si>
  <si>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</si>
  <si>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</si>
  <si>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</si>
  <si>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</si>
  <si>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</si>
  <si>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</si>
  <si>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</si>
  <si>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</si>
  <si>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</si>
  <si>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</si>
  <si>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</si>
  <si>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</si>
  <si>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</si>
  <si>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</si>
  <si>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</si>
  <si>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</si>
  <si>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</si>
  <si>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</si>
  <si>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</si>
  <si>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</si>
  <si>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</si>
  <si>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</si>
  <si>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</si>
  <si>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</si>
  <si>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</si>
  <si>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</si>
  <si>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</si>
  <si>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</si>
  <si>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</si>
  <si>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</si>
  <si>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</si>
  <si>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</si>
  <si>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</si>
  <si>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</si>
  <si>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</si>
  <si>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</si>
  <si>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</si>
  <si>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</si>
  <si>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</si>
  <si>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</si>
  <si>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</si>
  <si>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</si>
  <si>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</si>
  <si>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</si>
  <si>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</si>
  <si>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</si>
  <si>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</si>
  <si>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</si>
  <si>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</si>
  <si>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</si>
  <si>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</si>
  <si>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</si>
  <si>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</si>
  <si>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</si>
  <si>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</si>
  <si>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</si>
  <si>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</si>
  <si>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</si>
  <si>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</si>
  <si>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</si>
  <si>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</si>
  <si>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</si>
  <si>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</si>
  <si>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</si>
  <si>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</si>
  <si>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</si>
  <si>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</si>
  <si>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</si>
  <si>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</si>
  <si>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</si>
  <si>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</si>
  <si>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</si>
  <si>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</si>
  <si>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</si>
  <si>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</si>
  <si>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</si>
  <si>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</si>
  <si>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</si>
  <si>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</si>
  <si>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</si>
  <si>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</si>
  <si>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</si>
  <si>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</si>
  <si>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</si>
  <si>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</si>
  <si>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</si>
  <si>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</si>
  <si>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</si>
  <si>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</si>
  <si>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</si>
  <si>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</si>
  <si>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</si>
  <si>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</si>
  <si>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</si>
  <si>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</si>
  <si>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</si>
  <si>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</si>
  <si>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</si>
  <si>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</si>
  <si>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</si>
  <si>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</si>
  <si>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</si>
  <si>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</si>
  <si>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</si>
  <si>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</si>
  <si>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</si>
  <si>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</si>
  <si>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</si>
  <si>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</si>
  <si>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</si>
  <si>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</si>
  <si>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</si>
  <si>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</si>
  <si>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</si>
  <si>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</si>
  <si>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</si>
  <si>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</si>
  <si>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</si>
  <si>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</si>
  <si>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</si>
  <si>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</si>
  <si>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</si>
  <si>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</si>
  <si>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</si>
  <si>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</si>
  <si>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</si>
  <si>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</si>
  <si>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</si>
  <si>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</si>
  <si>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</si>
  <si>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</si>
  <si>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</si>
  <si>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</si>
  <si>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</si>
  <si>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</si>
  <si>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</si>
  <si>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</si>
  <si>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</si>
  <si>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</si>
  <si>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</si>
  <si>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</si>
  <si>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</si>
  <si>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</si>
  <si>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</si>
  <si>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</si>
  <si>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</si>
  <si>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</si>
  <si>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</si>
  <si>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</si>
  <si>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</si>
  <si>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</si>
  <si>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</si>
  <si>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</si>
  <si>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</si>
  <si>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</si>
  <si>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</si>
  <si>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</si>
  <si>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</si>
  <si>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</si>
  <si>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</si>
  <si>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</si>
  <si>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</si>
  <si>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</si>
  <si>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</si>
  <si>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</si>
  <si>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</si>
  <si>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</si>
  <si>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</si>
  <si>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</si>
  <si>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</si>
  <si>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</si>
  <si>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</si>
  <si>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</si>
  <si>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</si>
  <si>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</si>
  <si>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</si>
  <si>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</si>
  <si>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</si>
  <si>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</si>
  <si>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</si>
  <si>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</si>
  <si>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</si>
  <si>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</si>
  <si>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</si>
  <si>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</si>
  <si>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</si>
  <si>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</si>
  <si>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</si>
  <si>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</si>
  <si>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</si>
  <si>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</si>
  <si>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</si>
  <si>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</si>
  <si>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</si>
  <si>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</si>
  <si>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</si>
  <si>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</si>
  <si>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</si>
  <si>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</si>
  <si>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</si>
  <si>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</si>
  <si>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</si>
  <si>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</si>
  <si>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</si>
  <si>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</si>
  <si>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</si>
  <si>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</si>
  <si>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</si>
  <si>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</si>
  <si>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</si>
  <si>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</si>
  <si>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</si>
  <si>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</si>
  <si>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</si>
  <si>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</si>
  <si>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</si>
  <si>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</si>
  <si>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</si>
  <si>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</si>
  <si>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</si>
  <si>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</si>
  <si>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</si>
  <si>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</si>
  <si>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</si>
  <si>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</si>
  <si>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</si>
  <si>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</si>
  <si>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</si>
  <si>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</si>
  <si>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</si>
  <si>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</si>
  <si>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</si>
  <si>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</si>
  <si>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</si>
  <si>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</si>
  <si>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</si>
  <si>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</si>
  <si>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</si>
  <si>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</si>
  <si>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</si>
  <si>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</si>
  <si>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</si>
  <si>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</si>
  <si>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</si>
  <si>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</si>
  <si>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</si>
  <si>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</si>
  <si>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</si>
  <si>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</si>
  <si>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</si>
  <si>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</si>
  <si>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</si>
  <si>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</si>
  <si>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</si>
  <si>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</si>
  <si>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</si>
  <si>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</si>
  <si>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</si>
  <si>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</si>
  <si>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</si>
  <si>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</si>
  <si>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</si>
  <si>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</si>
  <si>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</si>
  <si>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</si>
  <si>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</si>
  <si>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</si>
  <si>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</si>
  <si>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</si>
  <si>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</si>
  <si>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</si>
  <si>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</si>
  <si>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</si>
  <si>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</si>
  <si>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</si>
  <si>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</si>
  <si>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</si>
  <si>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</si>
  <si>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</si>
  <si>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</si>
  <si>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</si>
  <si>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</si>
  <si>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</si>
  <si>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</si>
  <si>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</si>
  <si>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</si>
  <si>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</si>
  <si>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</si>
  <si>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</si>
  <si>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</si>
  <si>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</si>
  <si>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</si>
  <si>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</si>
  <si>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</si>
  <si>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</si>
  <si>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</si>
  <si>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</si>
  <si>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</si>
  <si>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</si>
  <si>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</si>
  <si>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</si>
  <si>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</si>
  <si>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</si>
  <si>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</si>
  <si>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</si>
  <si>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</si>
  <si>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</si>
  <si>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</si>
  <si>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</si>
  <si>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</si>
  <si>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</si>
  <si>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</si>
  <si>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</si>
  <si>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</si>
  <si>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</si>
  <si>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</si>
  <si>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</si>
  <si>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</si>
  <si>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</si>
  <si>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</si>
  <si>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</si>
  <si>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</si>
  <si>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</si>
  <si>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</si>
  <si>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</si>
  <si>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</si>
  <si>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</si>
  <si>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</si>
  <si>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</si>
  <si>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</si>
  <si>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</si>
  <si>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</si>
  <si>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</si>
  <si>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</si>
  <si>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</si>
  <si>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</si>
  <si>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</si>
  <si>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</si>
  <si>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</si>
  <si>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</si>
  <si>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</si>
  <si>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</si>
  <si>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</si>
  <si>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</si>
  <si>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</si>
  <si>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</si>
  <si>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</si>
  <si>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</si>
  <si>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</si>
  <si>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</si>
  <si>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</si>
  <si>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</si>
  <si>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</si>
  <si>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</si>
  <si>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</si>
  <si>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</si>
  <si>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</si>
  <si>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</si>
  <si>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</si>
  <si>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</si>
  <si>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</si>
  <si>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</si>
  <si>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</si>
  <si>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</si>
  <si>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</si>
  <si>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</si>
  <si>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</si>
  <si>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</si>
  <si>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</si>
  <si>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</si>
  <si>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</si>
  <si>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</si>
  <si>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</si>
  <si>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</si>
  <si>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</si>
  <si>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</si>
  <si>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</si>
  <si>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</si>
  <si>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</si>
  <si>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</si>
  <si>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</si>
  <si>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</si>
  <si>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</si>
  <si>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</si>
  <si>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</si>
  <si>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</si>
  <si>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</si>
  <si>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</si>
  <si>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</si>
  <si>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</si>
  <si>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</si>
  <si>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</si>
  <si>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</si>
  <si>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</si>
  <si>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</si>
  <si>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</si>
  <si>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</si>
  <si>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</si>
  <si>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</si>
  <si>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</si>
  <si>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</si>
  <si>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</si>
  <si>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</si>
  <si>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</si>
  <si>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</si>
  <si>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</si>
  <si>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</si>
  <si>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</si>
  <si>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</si>
  <si>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</si>
  <si>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</si>
  <si>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</si>
  <si>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</si>
  <si>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</si>
  <si>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</si>
  <si>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</si>
  <si>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</si>
  <si>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</si>
  <si>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</si>
  <si>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</si>
  <si>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</si>
  <si>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</si>
  <si>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</si>
  <si>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</si>
  <si>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</si>
  <si>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</si>
  <si>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</si>
  <si>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</si>
  <si>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</si>
  <si>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</si>
  <si>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</si>
  <si>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</si>
  <si>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</si>
  <si>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</si>
  <si>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</si>
  <si>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</si>
  <si>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</si>
  <si>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</si>
  <si>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</si>
  <si>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</si>
  <si>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</si>
  <si>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</si>
  <si>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</si>
  <si>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</si>
  <si>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</si>
  <si>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</si>
  <si>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</si>
  <si>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</si>
  <si>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</si>
  <si>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</si>
  <si>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</si>
  <si>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</si>
  <si>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</si>
  <si>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</si>
  <si>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</si>
  <si>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</si>
  <si>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</si>
  <si>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</si>
  <si>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</si>
  <si>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</si>
  <si>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</si>
  <si>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</si>
  <si>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</si>
  <si>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</si>
  <si>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</si>
  <si>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</si>
  <si>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</si>
  <si>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</si>
  <si>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</si>
  <si>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</si>
  <si>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</si>
  <si>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</si>
  <si>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</si>
  <si>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</si>
  <si>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</si>
  <si>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</si>
  <si>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</si>
  <si>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</si>
  <si>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</si>
  <si>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</si>
  <si>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</si>
  <si>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</si>
  <si>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</si>
  <si>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</si>
  <si>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</si>
  <si>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</si>
  <si>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</si>
  <si>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</si>
  <si>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</si>
  <si>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</si>
  <si>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</si>
  <si>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</si>
  <si>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</si>
  <si>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</si>
  <si>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</si>
  <si>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</si>
  <si>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</si>
  <si>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</si>
  <si>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</si>
  <si>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</si>
  <si>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</si>
  <si>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</si>
  <si>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</si>
  <si>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</si>
  <si>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</si>
  <si>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</si>
  <si>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</si>
  <si>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</si>
  <si>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</si>
  <si>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</si>
  <si>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</si>
  <si>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</si>
  <si>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</si>
  <si>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</si>
  <si>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</si>
  <si>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</si>
  <si>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</si>
  <si>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</si>
  <si>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</si>
  <si>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</si>
  <si>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</si>
  <si>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</si>
  <si>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</si>
  <si>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</si>
  <si>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</si>
  <si>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</si>
  <si>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</si>
  <si>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</si>
  <si>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</si>
  <si>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</si>
  <si>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</si>
  <si>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</si>
  <si>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</si>
  <si>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</si>
  <si>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</si>
  <si>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</si>
  <si>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</si>
  <si>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</si>
  <si>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</si>
  <si>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</si>
  <si>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</si>
  <si>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</si>
  <si>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</si>
  <si>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</si>
  <si>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</si>
  <si>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</si>
  <si>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</si>
  <si>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</si>
  <si>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</si>
  <si>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</si>
  <si>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</si>
  <si>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</si>
  <si>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</si>
  <si>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</si>
  <si>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</si>
  <si>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</si>
  <si>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</si>
  <si>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</si>
  <si>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</si>
  <si>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</si>
  <si>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</si>
  <si>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</si>
  <si>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</si>
  <si>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</si>
  <si>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</si>
  <si>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</si>
  <si>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</si>
  <si>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</si>
  <si>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</si>
  <si>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</si>
  <si>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</si>
  <si>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</si>
  <si>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</si>
  <si>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</si>
  <si>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</si>
  <si>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</si>
  <si>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</si>
  <si>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</si>
  <si>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</si>
  <si>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</si>
  <si>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</si>
  <si>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</si>
  <si>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</si>
  <si>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</si>
  <si>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</si>
  <si>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</si>
  <si>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</si>
  <si>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</si>
  <si>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</si>
  <si>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</si>
  <si>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</si>
  <si>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</si>
  <si>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</si>
  <si>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</si>
  <si>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</si>
  <si>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</si>
  <si>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</si>
  <si>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</si>
  <si>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</si>
  <si>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</si>
  <si>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</si>
  <si>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</si>
  <si>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</si>
  <si>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</si>
  <si>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</si>
  <si>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</si>
  <si>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</si>
  <si>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</si>
  <si>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</si>
  <si>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</si>
  <si>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</si>
  <si>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</si>
  <si>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</si>
  <si>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</si>
  <si>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</si>
  <si>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</si>
  <si>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</si>
  <si>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</si>
  <si>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</si>
  <si>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</si>
  <si>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</si>
  <si>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</si>
  <si>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</si>
  <si>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</si>
  <si>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</si>
  <si>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</si>
  <si>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</si>
  <si>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</si>
  <si>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</si>
  <si>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</si>
  <si>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</si>
  <si>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</si>
  <si>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</si>
  <si>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</si>
  <si>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</si>
  <si>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</si>
  <si>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</si>
  <si>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</si>
  <si>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</si>
  <si>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</si>
  <si>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</si>
  <si>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</si>
  <si>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</si>
  <si>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</si>
  <si>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</si>
  <si>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</si>
  <si>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</si>
  <si>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</si>
  <si>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</si>
  <si>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</si>
  <si>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</si>
  <si>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</si>
  <si>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</si>
  <si>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</si>
  <si>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</si>
  <si>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</si>
  <si>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</si>
  <si>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</si>
  <si>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</si>
  <si>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</si>
  <si>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</si>
  <si>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</si>
  <si>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</si>
  <si>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</si>
  <si>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</si>
  <si>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</si>
  <si>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</si>
  <si>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</si>
  <si>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</si>
  <si>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</si>
  <si>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</si>
  <si>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</si>
  <si>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</si>
  <si>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</si>
  <si>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</si>
  <si>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</si>
  <si>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</si>
  <si>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</si>
  <si>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</si>
  <si>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</si>
  <si>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</si>
  <si>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</si>
  <si>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</si>
  <si>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</si>
  <si>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</si>
  <si>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</si>
  <si>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</si>
  <si>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</si>
  <si>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</si>
  <si>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</si>
  <si>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</si>
  <si>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</si>
  <si>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</si>
  <si>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</si>
  <si>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</si>
  <si>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</si>
  <si>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</si>
  <si>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</si>
  <si>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</si>
  <si>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</si>
  <si>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</si>
  <si>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</si>
  <si>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</si>
  <si>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</si>
  <si>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</si>
  <si>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</si>
  <si>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</si>
  <si>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</si>
  <si>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</si>
  <si>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</si>
  <si>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</si>
  <si>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</si>
  <si>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</si>
  <si>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</si>
  <si>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</si>
  <si>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</si>
  <si>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</si>
  <si>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</si>
  <si>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</si>
  <si>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</si>
  <si>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</si>
  <si>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</si>
  <si>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</si>
  <si>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</si>
  <si>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</si>
  <si>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</si>
  <si>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</si>
  <si>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</si>
  <si>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</si>
  <si>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</si>
  <si>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</si>
  <si>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</si>
  <si>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</si>
  <si>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</si>
  <si>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</si>
  <si>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</si>
  <si>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</si>
  <si>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</si>
  <si>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</si>
  <si>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</si>
  <si>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</si>
  <si>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</si>
  <si>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</si>
  <si>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</si>
  <si>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</si>
  <si>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</si>
  <si>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</si>
  <si>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</si>
  <si>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</si>
  <si>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</si>
  <si>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</si>
  <si>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</si>
  <si>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</si>
  <si>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</si>
  <si>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</si>
  <si>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</si>
  <si>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</si>
  <si>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</si>
  <si>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</si>
  <si>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</si>
  <si>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</si>
  <si>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</si>
  <si>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</si>
  <si>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</si>
  <si>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</si>
  <si>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</si>
  <si>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</si>
  <si>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</si>
  <si>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</si>
  <si>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</si>
  <si>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</si>
  <si>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</si>
  <si>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</si>
  <si>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</si>
  <si>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</si>
  <si>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</si>
  <si>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</si>
  <si>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</si>
  <si>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</si>
  <si>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</si>
  <si>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</si>
  <si>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</si>
  <si>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</si>
  <si>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</si>
  <si>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</si>
  <si>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</si>
  <si>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</si>
  <si>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</si>
  <si>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</si>
  <si>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</si>
  <si>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</si>
  <si>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</si>
  <si>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</si>
  <si>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</si>
  <si>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</si>
  <si>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</si>
  <si>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</si>
  <si>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</si>
  <si>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</si>
  <si>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</si>
  <si>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</si>
  <si>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</si>
  <si>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</si>
  <si>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</si>
  <si>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</si>
  <si>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</si>
  <si>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</si>
  <si>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</si>
  <si>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</si>
  <si>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</si>
  <si>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</si>
  <si>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</si>
  <si>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</si>
  <si>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</si>
  <si>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</si>
  <si>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</si>
  <si>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</si>
  <si>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</si>
  <si>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</si>
  <si>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</si>
  <si>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</si>
  <si>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</si>
  <si>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</si>
  <si>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</si>
  <si>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</si>
  <si>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</si>
  <si>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</si>
  <si>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</si>
  <si>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</si>
  <si>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</si>
  <si>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</si>
  <si>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</si>
  <si>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</si>
  <si>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</si>
  <si>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</si>
  <si>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</si>
  <si>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</si>
  <si>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</si>
  <si>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</si>
  <si>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</si>
  <si>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</si>
  <si>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</si>
  <si>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</si>
  <si>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</si>
  <si>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</si>
  <si>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</si>
  <si>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</si>
  <si>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</si>
  <si>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</si>
  <si>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</si>
  <si>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</si>
  <si>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</si>
  <si>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</si>
  <si>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</si>
  <si>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</si>
  <si>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</si>
  <si>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</si>
  <si>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</si>
  <si>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</si>
  <si>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</si>
  <si>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</si>
  <si>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</si>
  <si>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</si>
  <si>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</si>
  <si>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</si>
  <si>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</si>
  <si>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</si>
  <si>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</si>
  <si>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</si>
  <si>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</si>
  <si>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</si>
  <si>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</si>
  <si>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</si>
  <si>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</si>
  <si>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</si>
  <si>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</si>
  <si>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</si>
  <si>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</si>
  <si>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</si>
  <si>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</si>
  <si>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</si>
  <si>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</si>
  <si>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</si>
  <si>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</si>
  <si>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</si>
  <si>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</si>
  <si>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</si>
  <si>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</si>
  <si>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</si>
  <si>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</si>
  <si>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</si>
  <si>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</si>
  <si>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</si>
  <si>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</si>
  <si>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</si>
  <si>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</si>
  <si>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</si>
  <si>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</si>
  <si>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</si>
  <si>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</si>
  <si>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</si>
  <si>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</si>
  <si>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</si>
  <si>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</si>
  <si>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</si>
  <si>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</si>
  <si>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</si>
  <si>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</si>
  <si>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</si>
  <si>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</si>
  <si>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</si>
  <si>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</si>
  <si>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</si>
  <si>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</si>
  <si>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</si>
  <si>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</si>
  <si>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</si>
  <si>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</si>
  <si>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</si>
  <si>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</si>
  <si>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</si>
  <si>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</si>
  <si>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</si>
  <si>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</si>
  <si>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</si>
  <si>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</si>
  <si>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</si>
  <si>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</si>
  <si>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</si>
  <si>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</si>
  <si>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</si>
  <si>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</si>
  <si>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</si>
  <si>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</si>
  <si>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</si>
  <si>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</si>
  <si>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</si>
  <si>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</si>
  <si>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</si>
  <si>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</si>
  <si>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</si>
  <si>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</si>
  <si>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</si>
  <si>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</si>
  <si>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</si>
  <si>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</si>
  <si>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</si>
  <si>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</si>
  <si>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</si>
  <si>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</si>
  <si>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</si>
  <si>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</si>
  <si>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</si>
  <si>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</si>
  <si>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</si>
  <si>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</si>
  <si>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</si>
  <si>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</si>
  <si>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</si>
  <si>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</si>
  <si>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</si>
  <si>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</si>
  <si>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</si>
  <si>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</si>
  <si>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</si>
  <si>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</si>
  <si>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</si>
  <si>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</si>
  <si>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</si>
  <si>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</si>
  <si>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</si>
  <si>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</si>
  <si>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</si>
  <si>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</si>
  <si>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</si>
  <si>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</si>
  <si>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</si>
  <si>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</si>
  <si>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</si>
  <si>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</si>
  <si>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</si>
  <si>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</si>
  <si>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</si>
  <si>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</si>
  <si>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</si>
  <si>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</si>
  <si>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</si>
  <si>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</si>
  <si>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</si>
  <si>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</si>
  <si>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</si>
  <si>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</si>
  <si>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</si>
  <si>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</si>
  <si>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</si>
  <si>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</si>
  <si>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</si>
  <si>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</si>
  <si>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</si>
  <si>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</si>
  <si>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</si>
  <si>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</si>
  <si>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</si>
  <si>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</si>
  <si>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</si>
  <si>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</si>
  <si>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</si>
  <si>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</si>
  <si>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</si>
  <si>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</si>
  <si>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</si>
  <si>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</si>
  <si>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</si>
  <si>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</si>
  <si>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</si>
  <si>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</si>
  <si>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</si>
  <si>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</si>
  <si>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</si>
  <si>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</si>
  <si>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</si>
  <si>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</si>
  <si>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</si>
  <si>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</si>
  <si>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</si>
  <si>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</si>
  <si>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</si>
  <si>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</si>
  <si>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</si>
  <si>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</si>
  <si>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</si>
  <si>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</si>
  <si>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</si>
  <si>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</si>
  <si>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</si>
  <si>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</si>
  <si>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</si>
  <si>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</si>
  <si>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</si>
  <si>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</si>
  <si>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</si>
  <si>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</si>
  <si>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</si>
  <si>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</si>
  <si>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</si>
  <si>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</si>
  <si>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</si>
  <si>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</si>
  <si>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</si>
  <si>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</si>
  <si>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</si>
  <si>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</si>
  <si>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</si>
  <si>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</si>
  <si>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</si>
  <si>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</si>
  <si>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</si>
  <si>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</si>
  <si>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</si>
  <si>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</si>
  <si>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</si>
  <si>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</si>
  <si>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</si>
  <si>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</si>
  <si>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</si>
  <si>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</si>
  <si>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</si>
  <si>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</si>
  <si>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</si>
  <si>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</si>
  <si>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</si>
  <si>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</si>
  <si>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</si>
  <si>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</si>
  <si>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</si>
  <si>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</si>
  <si>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</si>
  <si>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</si>
  <si>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</si>
  <si>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</si>
  <si>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</si>
  <si>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</si>
  <si>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</si>
  <si>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</si>
  <si>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</si>
  <si>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</si>
  <si>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</si>
  <si>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</si>
  <si>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</si>
  <si>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</si>
  <si>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</si>
  <si>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</si>
  <si>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</si>
  <si>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</si>
  <si>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</si>
  <si>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</si>
  <si>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</si>
  <si>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</si>
  <si>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</si>
  <si>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</si>
  <si>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</si>
  <si>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</si>
  <si>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</si>
  <si>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</si>
  <si>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</si>
  <si>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</si>
  <si>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</si>
  <si>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</si>
  <si>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</si>
  <si>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</si>
  <si>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</si>
  <si>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</si>
  <si>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</si>
  <si>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</si>
  <si>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</si>
  <si>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</si>
  <si>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</si>
  <si>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</si>
  <si>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</si>
  <si>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</si>
  <si>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</si>
  <si>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</si>
  <si>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</si>
  <si>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</si>
  <si>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</si>
  <si>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</si>
  <si>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</si>
  <si>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</si>
  <si>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</si>
  <si>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</si>
  <si>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</si>
  <si>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</si>
  <si>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</si>
  <si>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</si>
  <si>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</si>
  <si>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</si>
  <si>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</si>
  <si>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</si>
  <si>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</si>
  <si>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</si>
  <si>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</si>
  <si>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</si>
  <si>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</si>
  <si>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</si>
  <si>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</si>
  <si>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</si>
  <si>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</si>
  <si>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</si>
  <si>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</si>
  <si>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</si>
  <si>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</si>
  <si>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</si>
  <si>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</si>
  <si>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</si>
  <si>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</si>
  <si>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</si>
  <si>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</si>
  <si>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</si>
  <si>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</si>
  <si>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</si>
  <si>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</si>
  <si>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</si>
  <si>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</si>
  <si>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</si>
  <si>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</si>
  <si>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</si>
  <si>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</si>
  <si>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</si>
  <si>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</si>
  <si>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</si>
  <si>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</si>
  <si>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</si>
  <si>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</si>
  <si>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</si>
  <si>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</si>
  <si>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</si>
  <si>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</si>
  <si>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</si>
  <si>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</si>
  <si>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</si>
  <si>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</si>
  <si>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</si>
  <si>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</si>
  <si>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</si>
  <si>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</si>
  <si>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</si>
  <si>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</si>
  <si>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</si>
  <si>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</si>
  <si>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</si>
  <si>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</si>
  <si>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</si>
  <si>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</si>
  <si>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</si>
  <si>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</si>
  <si>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</si>
  <si>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</si>
  <si>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</si>
  <si>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</si>
  <si>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</si>
  <si>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</si>
  <si>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</si>
  <si>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</si>
  <si>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</si>
  <si>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</si>
  <si>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</si>
  <si>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</si>
  <si>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</si>
  <si>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</si>
  <si>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</si>
  <si>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</si>
  <si>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</si>
  <si>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</si>
  <si>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</si>
  <si>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</si>
  <si>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</si>
  <si>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</si>
  <si>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</si>
  <si>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</si>
  <si>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</si>
  <si>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</si>
  <si>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</si>
  <si>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</si>
  <si>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</si>
  <si>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</si>
  <si>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</si>
  <si>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</si>
  <si>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</si>
  <si>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</si>
  <si>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</si>
  <si>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</si>
  <si>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</si>
  <si>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</si>
  <si>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</si>
  <si>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</si>
  <si>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</si>
  <si>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</si>
  <si>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</si>
  <si>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</si>
  <si>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</si>
  <si>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</si>
  <si>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</si>
  <si>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</si>
  <si>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</si>
  <si>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</si>
  <si>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</si>
  <si>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</si>
  <si>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</si>
  <si>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</si>
  <si>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</si>
  <si>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</si>
  <si>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</si>
  <si>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</si>
  <si>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</si>
  <si>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</si>
  <si>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</si>
  <si>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</si>
  <si>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</si>
  <si>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</si>
  <si>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</si>
  <si>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</si>
  <si>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</si>
  <si>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</si>
  <si>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</si>
  <si>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</si>
  <si>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</si>
  <si>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</si>
  <si>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</si>
  <si>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</si>
  <si>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</si>
  <si>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</si>
  <si>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</si>
  <si>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</si>
  <si>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</si>
  <si>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</si>
  <si>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</si>
  <si>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</si>
  <si>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</si>
  <si>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</si>
  <si>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</si>
  <si>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</si>
  <si>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</si>
  <si>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</si>
  <si>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</si>
  <si>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</si>
  <si>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</si>
  <si>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</si>
  <si>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</si>
  <si>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</si>
  <si>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</si>
  <si>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</si>
  <si>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</si>
  <si>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</si>
  <si>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</si>
  <si>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</si>
  <si>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</si>
  <si>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</si>
  <si>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</si>
  <si>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</si>
  <si>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</si>
  <si>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</si>
  <si>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</si>
  <si>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</si>
  <si>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</si>
  <si>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</si>
  <si>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</si>
  <si>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</si>
  <si>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</si>
  <si>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</si>
  <si>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</si>
  <si>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</si>
  <si>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</si>
  <si>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</si>
  <si>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</si>
  <si>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</si>
  <si>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</si>
  <si>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</si>
  <si>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</si>
  <si>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</si>
  <si>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</si>
  <si>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</si>
  <si>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</si>
  <si>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</si>
  <si>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</si>
  <si>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</si>
  <si>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</si>
  <si>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</si>
  <si>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</si>
  <si>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</si>
  <si>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</si>
  <si>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</si>
  <si>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</si>
  <si>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</si>
  <si>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</si>
  <si>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</si>
  <si>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</si>
  <si>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</si>
  <si>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</si>
  <si>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</si>
  <si>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</si>
  <si>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</si>
  <si>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</si>
  <si>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</si>
  <si>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</si>
  <si>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</si>
  <si>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</si>
  <si>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</si>
  <si>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</si>
  <si>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</si>
  <si>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</si>
  <si>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</si>
  <si>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</si>
  <si>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</si>
  <si>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</si>
  <si>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</si>
  <si>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</si>
  <si>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</si>
  <si>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</si>
  <si>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</si>
  <si>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</si>
  <si>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</si>
  <si>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</si>
  <si>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</si>
  <si>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</si>
  <si>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</si>
  <si>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</si>
  <si>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</si>
  <si>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</si>
  <si>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</si>
  <si>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</si>
  <si>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</si>
  <si>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</si>
  <si>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</si>
  <si>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</si>
  <si>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</si>
  <si>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</si>
  <si>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</si>
  <si>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</si>
  <si>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</si>
  <si>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</si>
  <si>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</si>
  <si>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</si>
  <si>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</si>
  <si>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</si>
  <si>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</si>
  <si>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</si>
  <si>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</si>
  <si>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</si>
  <si>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</si>
  <si>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</si>
  <si>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</si>
  <si>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</si>
  <si>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</si>
  <si>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</si>
  <si>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</si>
  <si>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</si>
  <si>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</si>
  <si>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</si>
  <si>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</si>
  <si>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</si>
  <si>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</si>
  <si>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</si>
  <si>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</si>
  <si>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</si>
  <si>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</si>
  <si>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</si>
  <si>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</si>
  <si>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</si>
  <si>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</si>
  <si>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</si>
  <si>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</si>
  <si>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</si>
  <si>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</si>
  <si>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</si>
  <si>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</si>
  <si>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</si>
  <si>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</si>
  <si>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</si>
  <si>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</si>
  <si>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</si>
  <si>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</si>
  <si>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</si>
  <si>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</si>
  <si>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</si>
  <si>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</si>
  <si>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</si>
  <si>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</si>
  <si>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</si>
  <si>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</si>
  <si>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</si>
  <si>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</si>
  <si>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</si>
  <si>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</si>
  <si>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</si>
  <si>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</si>
  <si>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</si>
  <si>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</si>
  <si>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</si>
  <si>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</si>
  <si>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</si>
  <si>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</si>
  <si>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</si>
  <si>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</si>
  <si>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</si>
  <si>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</si>
  <si>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</si>
  <si>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</si>
  <si>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</si>
  <si>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</si>
  <si>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</si>
  <si>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</si>
  <si>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</si>
  <si>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</si>
  <si>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</si>
  <si>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</si>
  <si>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</si>
  <si>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</si>
  <si>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</si>
  <si>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</si>
  <si>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</si>
  <si>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</si>
  <si>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</si>
  <si>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</si>
  <si>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</si>
  <si>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</si>
  <si>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</si>
  <si>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</si>
  <si>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</si>
  <si>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</si>
  <si>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</si>
  <si>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</si>
  <si>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</si>
  <si>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</si>
  <si>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</si>
  <si>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</si>
  <si>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</si>
  <si>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</si>
  <si>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</si>
  <si>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</si>
  <si>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</si>
  <si>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</si>
  <si>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</si>
  <si>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</si>
  <si>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</si>
  <si>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</si>
  <si>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</si>
  <si>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</si>
  <si>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</si>
  <si>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</si>
  <si>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</si>
  <si>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</si>
  <si>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</si>
  <si>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</si>
  <si>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</si>
  <si>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</si>
  <si>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</si>
  <si>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</si>
  <si>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</si>
  <si>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</si>
  <si>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</si>
  <si>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</si>
  <si>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</si>
  <si>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</si>
  <si>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</si>
  <si>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</si>
  <si>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</si>
  <si>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</si>
  <si>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</si>
  <si>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</si>
  <si>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</si>
  <si>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</si>
  <si>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</si>
  <si>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</si>
  <si>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</si>
  <si>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</si>
  <si>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</si>
  <si>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</si>
  <si>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</si>
  <si>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</si>
  <si>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</si>
  <si>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</si>
  <si>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</si>
  <si>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</si>
  <si>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</si>
  <si>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</si>
  <si>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</si>
  <si>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</si>
  <si>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</si>
  <si>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</si>
  <si>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</si>
  <si>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</si>
  <si>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</si>
  <si>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</si>
  <si>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</si>
  <si>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</si>
  <si>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</si>
  <si>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</si>
  <si>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</si>
  <si>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</si>
  <si>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</si>
  <si>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</si>
  <si>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</si>
  <si>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</si>
  <si>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</si>
  <si>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</si>
  <si>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</si>
  <si>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</si>
  <si>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</si>
  <si>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</si>
  <si>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</si>
  <si>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</si>
  <si>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</si>
  <si>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</si>
  <si>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</si>
  <si>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</si>
  <si>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</si>
  <si>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</si>
  <si>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</si>
  <si>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</si>
  <si>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</si>
  <si>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</si>
  <si>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</si>
  <si>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</si>
  <si>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</si>
  <si>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</si>
  <si>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</si>
  <si>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</si>
  <si>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</si>
  <si>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</si>
  <si>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</si>
  <si>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</si>
  <si>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</si>
  <si>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</si>
  <si>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</si>
  <si>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</si>
  <si>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</si>
  <si>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</si>
  <si>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</si>
  <si>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</si>
  <si>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</si>
  <si>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</si>
  <si>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</si>
  <si>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</si>
  <si>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</si>
  <si>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</si>
  <si>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</si>
  <si>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</si>
  <si>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</si>
  <si>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</si>
  <si>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</si>
  <si>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</si>
  <si>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</si>
  <si>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</si>
  <si>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</si>
  <si>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</si>
  <si>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</si>
  <si>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</si>
  <si>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</si>
  <si>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</si>
  <si>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</si>
  <si>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</si>
  <si>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</si>
  <si>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</si>
  <si>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</si>
  <si>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</si>
  <si>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</si>
  <si>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</si>
  <si>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</si>
  <si>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</si>
  <si>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</si>
  <si>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</si>
  <si>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</si>
  <si>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</si>
  <si>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</si>
  <si>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</si>
  <si>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</si>
  <si>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</si>
  <si>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</si>
  <si>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</si>
  <si>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</si>
  <si>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</si>
  <si>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</si>
  <si>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</si>
  <si>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</si>
  <si>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</si>
  <si>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</si>
  <si>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</si>
  <si>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</si>
  <si>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</si>
  <si>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</si>
  <si>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</si>
  <si>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</si>
  <si>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</si>
  <si>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</si>
  <si>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</si>
  <si>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</si>
  <si>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</si>
  <si>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</si>
  <si>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</si>
  <si>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</si>
  <si>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</si>
  <si>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</si>
  <si>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</si>
  <si>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</si>
  <si>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</si>
  <si>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</si>
  <si>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</si>
  <si>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</si>
  <si>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</si>
  <si>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</si>
  <si>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</si>
  <si>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</si>
  <si>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</si>
  <si>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</si>
  <si>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</si>
  <si>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</si>
  <si>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</si>
  <si>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</si>
  <si>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</si>
  <si>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</si>
  <si>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</si>
  <si>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</si>
  <si>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</si>
  <si>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</si>
  <si>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</si>
  <si>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</si>
  <si>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</si>
  <si>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</si>
  <si>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</si>
  <si>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</si>
  <si>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</si>
  <si>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</si>
  <si>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</si>
  <si>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</si>
  <si>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</si>
  <si>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</si>
  <si>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</si>
  <si>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</si>
  <si>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</si>
  <si>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</si>
  <si>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</si>
  <si>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</si>
  <si>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</si>
  <si>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</si>
  <si>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</si>
  <si>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</si>
  <si>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</si>
  <si>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</si>
  <si>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</si>
  <si>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</si>
  <si>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</si>
  <si>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</si>
  <si>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</si>
  <si>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</si>
  <si>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</si>
  <si>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</si>
  <si>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</si>
  <si>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</si>
  <si>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</si>
  <si>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</si>
  <si>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</si>
  <si>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</si>
  <si>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</si>
  <si>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</si>
  <si>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</si>
  <si>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</si>
  <si>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</si>
  <si>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</si>
  <si>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</si>
  <si>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</si>
  <si>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</si>
  <si>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</si>
  <si>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</si>
  <si>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</si>
  <si>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</si>
  <si>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</si>
  <si>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</si>
  <si>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</si>
  <si>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</si>
  <si>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</si>
  <si>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</si>
  <si>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</si>
  <si>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</si>
  <si>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</si>
  <si>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</si>
  <si>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</si>
  <si>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</si>
  <si>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</si>
  <si>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</si>
  <si>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</si>
  <si>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</si>
  <si>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</si>
  <si>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</si>
  <si>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</si>
  <si>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</si>
  <si>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</si>
  <si>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</si>
  <si>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</si>
  <si>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</si>
  <si>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</si>
  <si>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</si>
  <si>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</si>
  <si>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</si>
  <si>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</si>
  <si>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</si>
  <si>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</si>
  <si>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</si>
  <si>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</si>
  <si>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</si>
  <si>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</si>
  <si>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</si>
  <si>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</si>
  <si>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</si>
  <si>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</si>
  <si>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</si>
  <si>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</si>
  <si>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</si>
  <si>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</si>
  <si>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</si>
  <si>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</si>
  <si>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</si>
  <si>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</si>
  <si>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</si>
  <si>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</si>
  <si>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</si>
  <si>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</si>
  <si>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</si>
  <si>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</si>
  <si>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</si>
  <si>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</si>
  <si>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</si>
  <si>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</si>
  <si>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</si>
  <si>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</si>
  <si>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</si>
  <si>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</si>
  <si>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</si>
  <si>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</si>
  <si>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</si>
  <si>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</si>
  <si>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</si>
  <si>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</si>
  <si>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</si>
  <si>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</si>
  <si>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</si>
  <si>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</si>
  <si>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</si>
  <si>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</si>
  <si>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</si>
  <si>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</si>
  <si>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</si>
  <si>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</si>
  <si>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</si>
  <si>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</si>
  <si>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</si>
  <si>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</si>
  <si>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</si>
  <si>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</si>
  <si>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</si>
  <si>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</si>
  <si>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</si>
  <si>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</si>
  <si>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</si>
  <si>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</si>
  <si>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</si>
  <si>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</si>
  <si>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</si>
  <si>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</si>
  <si>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</si>
  <si>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</si>
  <si>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</si>
  <si>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</si>
  <si>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</si>
  <si>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</si>
  <si>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</si>
  <si>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</si>
  <si>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</si>
  <si>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</si>
  <si>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</si>
  <si>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</si>
  <si>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</si>
  <si>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</si>
  <si>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</si>
  <si>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</si>
  <si>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</si>
  <si>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</si>
  <si>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</si>
  <si>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</si>
  <si>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</si>
  <si>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</si>
  <si>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</si>
  <si>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</si>
  <si>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</si>
  <si>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</si>
  <si>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</si>
  <si>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</si>
  <si>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</si>
  <si>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</si>
  <si>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</si>
  <si>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</si>
  <si>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</si>
  <si>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</si>
  <si>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</si>
  <si>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</si>
  <si>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</si>
  <si>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</si>
  <si>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</si>
  <si>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</si>
  <si>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</si>
  <si>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</si>
  <si>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</si>
  <si>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</si>
  <si>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</si>
  <si>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</si>
  <si>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</si>
  <si>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</si>
  <si>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</si>
  <si>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</si>
  <si>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</si>
  <si>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</si>
  <si>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</si>
  <si>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</si>
  <si>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</si>
  <si>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</si>
  <si>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</si>
  <si>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</si>
  <si>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</si>
  <si>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</si>
  <si>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</si>
  <si>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</si>
  <si>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</si>
  <si>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</si>
  <si>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</si>
  <si>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</si>
  <si>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</si>
  <si>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</si>
  <si>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</si>
  <si>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</si>
  <si>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</si>
  <si>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</si>
  <si>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</si>
  <si>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</si>
  <si>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</si>
  <si>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</si>
  <si>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</si>
  <si>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</si>
  <si>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</si>
  <si>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</si>
  <si>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</si>
  <si>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</si>
  <si>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</si>
  <si>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</si>
  <si>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</si>
  <si>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</si>
  <si>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</si>
  <si>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</si>
  <si>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</si>
  <si>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</si>
  <si>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</si>
  <si>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</si>
  <si>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</si>
  <si>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</si>
  <si>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</si>
  <si>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</si>
  <si>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</si>
  <si>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</si>
  <si>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</si>
  <si>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</si>
  <si>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</si>
  <si>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</si>
  <si>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</si>
  <si>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</si>
  <si>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</si>
  <si>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</si>
  <si>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</si>
  <si>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</si>
  <si>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</si>
  <si>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</si>
  <si>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</si>
  <si>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</si>
  <si>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</si>
  <si>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</si>
  <si>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</si>
  <si>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</si>
  <si>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</si>
  <si>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</si>
  <si>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</si>
  <si>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</si>
  <si>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</si>
  <si>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</si>
  <si>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</si>
  <si>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</si>
  <si>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</si>
  <si>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</si>
  <si>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</si>
  <si>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</si>
  <si>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</si>
  <si>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</si>
  <si>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</si>
  <si>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</si>
  <si>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</si>
  <si>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</si>
  <si>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</si>
  <si>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</si>
  <si>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</si>
  <si>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</si>
  <si>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</si>
  <si>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</si>
  <si>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</si>
  <si>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</si>
  <si>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</si>
  <si>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</si>
  <si>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</si>
  <si>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</si>
  <si>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</si>
  <si>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</si>
  <si>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</si>
  <si>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</si>
  <si>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</si>
  <si>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</si>
  <si>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</si>
  <si>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</si>
  <si>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</si>
  <si>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</si>
  <si>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</si>
  <si>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</si>
  <si>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</si>
  <si>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</si>
  <si>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</si>
  <si>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</si>
  <si>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</si>
  <si>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</si>
  <si>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</si>
  <si>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</si>
  <si>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</si>
  <si>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</si>
  <si>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</si>
  <si>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</si>
  <si>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</si>
  <si>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</si>
  <si>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</si>
  <si>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</si>
  <si>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</si>
  <si>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</si>
  <si>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</si>
  <si>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</si>
  <si>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</si>
  <si>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</si>
  <si>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</si>
  <si>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</si>
  <si>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</si>
  <si>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</si>
  <si>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</si>
  <si>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</si>
  <si>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</si>
  <si>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</si>
  <si>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</si>
  <si>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</si>
  <si>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</si>
  <si>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</si>
  <si>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</si>
  <si>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</si>
  <si>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</si>
  <si>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</si>
  <si>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</si>
  <si>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</si>
  <si>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</si>
  <si>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</si>
  <si>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</si>
  <si>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</si>
  <si>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</si>
  <si>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</si>
  <si>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</si>
  <si>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</si>
  <si>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</si>
  <si>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</si>
  <si>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</si>
  <si>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</si>
  <si>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</si>
  <si>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</si>
  <si>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</si>
  <si>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</si>
  <si>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</si>
  <si>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</si>
  <si>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</si>
  <si>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</si>
  <si>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</si>
  <si>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</si>
  <si>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</si>
  <si>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</si>
  <si>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</si>
  <si>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</si>
  <si>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</si>
  <si>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</si>
  <si>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</si>
  <si>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</si>
  <si>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</si>
  <si>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</si>
  <si>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</si>
  <si>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</si>
  <si>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</si>
  <si>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</si>
  <si>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</si>
  <si>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</si>
  <si>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</si>
  <si>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</si>
  <si>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</si>
  <si>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</si>
  <si>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</si>
  <si>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</si>
  <si>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</si>
  <si>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</si>
  <si>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</si>
  <si>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</si>
  <si>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</si>
  <si>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</si>
  <si>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</si>
  <si>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</si>
  <si>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</si>
  <si>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</si>
  <si>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</si>
  <si>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</si>
  <si>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</si>
  <si>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</si>
  <si>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</si>
  <si>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</si>
  <si>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</si>
  <si>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</si>
  <si>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</si>
  <si>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</si>
  <si>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</si>
  <si>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</si>
  <si>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</si>
  <si>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</si>
  <si>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</si>
  <si>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</si>
  <si>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</si>
  <si>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</si>
  <si>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</si>
  <si>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</si>
  <si>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</si>
  <si>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</si>
  <si>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</si>
  <si>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</si>
  <si>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</si>
  <si>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</si>
  <si>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</si>
  <si>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</si>
  <si>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</si>
  <si>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</si>
  <si>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</si>
  <si>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</si>
  <si>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</si>
  <si>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</si>
  <si>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</si>
  <si>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</si>
  <si>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</si>
  <si>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</si>
  <si>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</si>
  <si>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</si>
  <si>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</si>
  <si>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</si>
  <si>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</si>
  <si>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</si>
  <si>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</si>
  <si>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</si>
  <si>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</si>
  <si>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</si>
  <si>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</si>
  <si>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</si>
  <si>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</si>
  <si>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</si>
  <si>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</si>
  <si>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</si>
  <si>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</si>
  <si>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</si>
  <si>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</si>
  <si>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</si>
  <si>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</si>
  <si>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</si>
  <si>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</si>
  <si>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</si>
  <si>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</si>
  <si>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</si>
  <si>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</si>
  <si>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</si>
  <si>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</si>
  <si>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</si>
  <si>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</si>
  <si>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</si>
  <si>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</si>
  <si>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</si>
  <si>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</si>
  <si>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</si>
  <si>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</si>
  <si>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</si>
  <si>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</si>
  <si>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</si>
  <si>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</si>
  <si>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</si>
  <si>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</si>
  <si>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</si>
  <si>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</si>
  <si>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</si>
  <si>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</si>
  <si>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</si>
  <si>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</si>
  <si>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</si>
  <si>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</si>
  <si>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</si>
  <si>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</si>
  <si>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</si>
  <si>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</si>
  <si>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</si>
  <si>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</si>
  <si>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</si>
  <si>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</si>
  <si>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</si>
  <si>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</si>
  <si>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</si>
  <si>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</si>
  <si>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</si>
  <si>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</si>
  <si>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</si>
  <si>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</si>
  <si>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</si>
  <si>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</si>
  <si>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</si>
  <si>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</si>
  <si>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</si>
  <si>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</si>
  <si>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</si>
  <si>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</si>
  <si>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</si>
  <si>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</si>
  <si>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</si>
  <si>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</si>
  <si>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</si>
  <si>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</si>
  <si>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</si>
  <si>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</si>
  <si>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</si>
  <si>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</si>
  <si>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</si>
  <si>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</si>
  <si>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</si>
  <si>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</si>
  <si>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</si>
  <si>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</si>
  <si>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</si>
  <si>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</si>
  <si>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</si>
  <si>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</si>
  <si>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</si>
  <si>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</si>
  <si>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</si>
  <si>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</si>
  <si>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</si>
  <si>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</si>
  <si>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</si>
  <si>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</si>
  <si>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</si>
  <si>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</si>
  <si>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</si>
  <si>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</si>
  <si>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</si>
  <si>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</si>
  <si>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</si>
  <si>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</si>
  <si>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</si>
  <si>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</si>
  <si>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</si>
  <si>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</si>
  <si>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</si>
  <si>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</si>
  <si>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</si>
  <si>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</si>
  <si>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</si>
  <si>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</si>
  <si>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</si>
  <si>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</si>
  <si>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</si>
  <si>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</si>
  <si>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</si>
  <si>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</si>
  <si>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</si>
  <si>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</si>
  <si>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</si>
  <si>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</si>
  <si>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</si>
  <si>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</si>
  <si>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</si>
  <si>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</si>
  <si>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</si>
  <si>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</si>
  <si>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</si>
  <si>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</si>
  <si>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</si>
  <si>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</si>
  <si>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</si>
  <si>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</si>
  <si>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</si>
  <si>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</si>
  <si>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</si>
  <si>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</si>
  <si>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</si>
  <si>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</si>
  <si>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</si>
  <si>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</si>
  <si>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</si>
  <si>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</si>
  <si>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</si>
  <si>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</si>
  <si>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</si>
  <si>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</si>
  <si>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</si>
  <si>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</si>
  <si>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</si>
  <si>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</si>
  <si>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</si>
  <si>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</si>
  <si>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</si>
  <si>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</si>
  <si>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</si>
  <si>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</si>
  <si>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</si>
  <si>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</si>
  <si>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</si>
  <si>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</si>
  <si>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</si>
  <si>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</si>
  <si>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</si>
  <si>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</si>
  <si>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</si>
  <si>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</si>
  <si>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</si>
  <si>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</si>
  <si>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</si>
  <si>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</si>
  <si>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</si>
  <si>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</si>
  <si>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</si>
  <si>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</si>
  <si>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</si>
  <si>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</si>
  <si>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</si>
  <si>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</si>
  <si>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</si>
  <si>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</si>
  <si>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</si>
  <si>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</si>
  <si>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</si>
  <si>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</si>
  <si>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</si>
  <si>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</si>
  <si>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</si>
  <si>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</si>
  <si>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</si>
  <si>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</si>
  <si>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</si>
  <si>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</si>
  <si>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</si>
  <si>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</si>
  <si>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</si>
  <si>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</si>
  <si>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</si>
  <si>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</si>
  <si>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</si>
  <si>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</si>
  <si>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</si>
  <si>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</si>
  <si>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</si>
  <si>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</si>
  <si>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</si>
  <si>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</si>
  <si>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</si>
  <si>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</si>
  <si>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</si>
  <si>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</si>
  <si>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</si>
  <si>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</si>
  <si>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</si>
  <si>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</si>
  <si>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</si>
  <si>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</si>
  <si>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</si>
  <si>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</si>
  <si>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</si>
  <si>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</si>
  <si>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</si>
  <si>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</si>
  <si>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</si>
  <si>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</si>
  <si>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</si>
  <si>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</si>
  <si>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</si>
  <si>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</si>
  <si>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</si>
  <si>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</si>
  <si>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</si>
  <si>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</si>
  <si>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</si>
  <si>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</si>
  <si>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</si>
  <si>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</si>
  <si>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</si>
  <si>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</si>
  <si>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</si>
  <si>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</si>
  <si>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</si>
  <si>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</si>
  <si>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</si>
  <si>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</si>
  <si>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</si>
  <si>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</si>
  <si>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</si>
  <si>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</si>
  <si>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</si>
  <si>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</si>
  <si>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</si>
  <si>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</si>
  <si>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</si>
  <si>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</si>
  <si>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</si>
  <si>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</si>
  <si>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</si>
  <si>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</si>
  <si>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</si>
  <si>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</si>
  <si>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</si>
  <si>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</si>
  <si>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</si>
  <si>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</si>
  <si>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</si>
  <si>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</si>
  <si>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</si>
  <si>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</si>
  <si>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</si>
  <si>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</si>
  <si>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</si>
  <si>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</si>
  <si>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</si>
  <si>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</si>
  <si>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</si>
  <si>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</si>
  <si>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</si>
  <si>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</si>
  <si>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</si>
  <si>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</si>
  <si>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</si>
  <si>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</si>
  <si>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</si>
  <si>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</si>
  <si>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</si>
  <si>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</si>
  <si>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</si>
  <si>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</si>
  <si>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</si>
  <si>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</si>
  <si>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</si>
  <si>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</si>
  <si>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</si>
  <si>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</si>
  <si>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</si>
  <si>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</si>
  <si>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</si>
  <si>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</si>
  <si>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</si>
  <si>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</si>
  <si>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</si>
  <si>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</si>
  <si>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</si>
  <si>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</si>
  <si>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</si>
  <si>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</si>
  <si>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</si>
  <si>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</si>
  <si>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</si>
  <si>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</si>
  <si>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</si>
  <si>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</si>
  <si>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</si>
  <si>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</si>
  <si>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</si>
  <si>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</si>
  <si>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</si>
  <si>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</si>
  <si>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</si>
  <si>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</si>
  <si>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</si>
  <si>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</si>
  <si>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</si>
  <si>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</si>
  <si>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</si>
  <si>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</si>
  <si>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</si>
  <si>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</si>
  <si>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</si>
  <si>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</si>
  <si>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</si>
  <si>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</si>
  <si>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</si>
  <si>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</si>
  <si>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</si>
  <si>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</si>
  <si>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</si>
  <si>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</si>
  <si>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</si>
  <si>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</si>
  <si>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</si>
  <si>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</si>
  <si>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</si>
  <si>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</si>
  <si>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</si>
  <si>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</si>
  <si>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</si>
  <si>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</si>
  <si>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</si>
  <si>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</si>
  <si>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</si>
  <si>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</si>
  <si>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</si>
  <si>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</si>
  <si>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</si>
  <si>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</si>
  <si>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</si>
  <si>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</si>
  <si>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</si>
  <si>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</si>
  <si>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</si>
  <si>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</si>
  <si>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</si>
  <si>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</si>
  <si>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</si>
  <si>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</si>
  <si>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</si>
  <si>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</si>
  <si>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</si>
  <si>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</si>
  <si>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</si>
  <si>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</si>
  <si>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</si>
  <si>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</si>
  <si>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</si>
  <si>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</si>
  <si>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</si>
  <si>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</si>
  <si>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</si>
  <si>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</si>
  <si>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</si>
  <si>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</si>
  <si>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</si>
  <si>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</si>
  <si>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</si>
  <si>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</si>
  <si>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</si>
  <si>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</si>
  <si>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</si>
  <si>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</si>
  <si>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</si>
  <si>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</si>
  <si>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</si>
  <si>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</si>
  <si>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</si>
  <si>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</si>
  <si>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</si>
  <si>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</si>
  <si>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</si>
  <si>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</si>
  <si>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</si>
  <si>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</si>
  <si>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</si>
  <si>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</si>
  <si>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</si>
  <si>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</si>
  <si>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</si>
  <si>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</si>
  <si>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</si>
  <si>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</si>
  <si>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</si>
  <si>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</si>
  <si>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</si>
  <si>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</si>
  <si>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</si>
  <si>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</si>
  <si>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</si>
  <si>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</si>
  <si>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</si>
  <si>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</si>
  <si>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</si>
  <si>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</si>
  <si>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</si>
  <si>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</si>
  <si>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</si>
  <si>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</si>
  <si>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</si>
  <si>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</si>
  <si>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</si>
  <si>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</si>
  <si>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</si>
  <si>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</si>
  <si>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</si>
  <si>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</si>
  <si>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</si>
  <si>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</si>
  <si>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</si>
  <si>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</si>
  <si>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</si>
  <si>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</si>
  <si>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</si>
  <si>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</si>
  <si>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</si>
  <si>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</si>
  <si>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</si>
  <si>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</si>
  <si>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</si>
  <si>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</si>
  <si>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</si>
  <si>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</si>
  <si>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</si>
  <si>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</si>
  <si>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</si>
  <si>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</si>
  <si>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</si>
  <si>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</si>
  <si>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</si>
  <si>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</si>
  <si>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</si>
  <si>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</si>
  <si>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</si>
  <si>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</si>
  <si>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</si>
  <si>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</si>
  <si>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</si>
  <si>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</si>
  <si>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</si>
  <si>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</si>
  <si>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</si>
  <si>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</si>
  <si>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</si>
  <si>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</si>
  <si>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</si>
  <si>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</si>
  <si>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</si>
  <si>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</si>
  <si>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</si>
  <si>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</si>
  <si>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</si>
  <si>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</si>
  <si>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</si>
  <si>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</si>
  <si>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</si>
  <si>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</si>
  <si>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</si>
  <si>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</si>
  <si>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</si>
  <si>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</si>
  <si>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</si>
  <si>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</si>
  <si>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</si>
  <si>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</si>
  <si>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</si>
  <si>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</si>
  <si>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</si>
  <si>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</si>
  <si>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</si>
  <si>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</si>
  <si>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</si>
  <si>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</si>
  <si>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</si>
  <si>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</si>
  <si>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</si>
  <si>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</si>
  <si>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</si>
  <si>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</si>
  <si>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</si>
  <si>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</si>
  <si>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</si>
  <si>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</si>
  <si>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</si>
  <si>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</si>
  <si>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</si>
  <si>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</si>
  <si>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</si>
  <si>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</si>
  <si>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</si>
  <si>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</si>
  <si>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</si>
  <si>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</si>
  <si>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</si>
  <si>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</si>
  <si>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</si>
  <si>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</si>
  <si>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</si>
  <si>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</si>
  <si>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</si>
  <si>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</si>
  <si>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</si>
  <si>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</si>
  <si>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</si>
  <si>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</si>
  <si>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</si>
  <si>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</si>
  <si>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</si>
  <si>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</si>
  <si>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</si>
  <si>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</si>
  <si>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</si>
  <si>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</si>
  <si>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</si>
  <si>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</si>
  <si>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</si>
  <si>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</si>
  <si>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</si>
  <si>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</si>
  <si>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</si>
  <si>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</si>
  <si>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</si>
  <si>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</si>
  <si>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</si>
  <si>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</si>
  <si>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</si>
  <si>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</si>
  <si>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</si>
  <si>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</si>
  <si>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</si>
  <si>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</si>
  <si>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</si>
  <si>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</si>
  <si>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</si>
  <si>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</si>
  <si>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</si>
  <si>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</si>
  <si>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</si>
  <si>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</si>
  <si>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</si>
  <si>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</si>
  <si>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</si>
  <si>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</si>
  <si>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</si>
  <si>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</si>
  <si>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</si>
  <si>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</si>
  <si>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</si>
  <si>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</si>
  <si>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</si>
  <si>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</si>
  <si>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</si>
  <si>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</si>
  <si>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</si>
  <si>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</si>
  <si>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</si>
  <si>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</si>
  <si>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</si>
  <si>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</si>
  <si>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</si>
  <si>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</si>
  <si>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</si>
  <si>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</si>
  <si>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</si>
  <si>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</si>
  <si>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</si>
  <si>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</si>
  <si>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</si>
  <si>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</si>
  <si>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</si>
  <si>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</si>
  <si>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</si>
  <si>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</si>
  <si>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</si>
  <si>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</si>
  <si>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</si>
  <si>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</si>
  <si>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</si>
  <si>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</si>
  <si>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</si>
  <si>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</si>
  <si>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</si>
  <si>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</si>
  <si>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</si>
  <si>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</si>
  <si>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</si>
  <si>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</si>
  <si>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</si>
  <si>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</si>
  <si>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</si>
  <si>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</si>
  <si>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</si>
  <si>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</si>
  <si>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</si>
  <si>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</si>
  <si>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</si>
  <si>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</si>
  <si>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</si>
  <si>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</si>
  <si>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</si>
  <si>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</si>
  <si>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</si>
  <si>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</si>
  <si>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</si>
  <si>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</si>
  <si>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</si>
  <si>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</si>
  <si>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</si>
  <si>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</si>
  <si>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</si>
  <si>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</si>
  <si>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</si>
  <si>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</si>
  <si>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</si>
  <si>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</si>
  <si>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</si>
  <si>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</si>
  <si>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</si>
  <si>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</si>
  <si>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</si>
  <si>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</si>
  <si>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</si>
  <si>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</si>
  <si>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</si>
  <si>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</si>
  <si>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</si>
  <si>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</si>
  <si>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</si>
  <si>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</si>
  <si>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</si>
  <si>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</si>
  <si>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</si>
  <si>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</si>
  <si>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</si>
  <si>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</si>
  <si>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</si>
  <si>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</si>
  <si>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</si>
  <si>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</si>
  <si>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</si>
  <si>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</si>
  <si>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</si>
  <si>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</si>
  <si>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</si>
  <si>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</si>
  <si>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</si>
  <si>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</si>
  <si>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</si>
  <si>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</si>
  <si>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</si>
  <si>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</si>
  <si>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</si>
  <si>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</si>
  <si>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</si>
  <si>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</si>
  <si>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</si>
  <si>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</si>
  <si>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</si>
  <si>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</si>
  <si>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</si>
  <si>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</si>
  <si>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</si>
  <si>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</si>
  <si>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</si>
  <si>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</si>
  <si>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</si>
  <si>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</si>
  <si>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</si>
  <si>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</si>
  <si>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</si>
  <si>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</si>
  <si>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</si>
  <si>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</si>
  <si>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</si>
  <si>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</si>
  <si>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</si>
  <si>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</si>
  <si>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</si>
  <si>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</si>
  <si>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</si>
  <si>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</si>
  <si>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</si>
  <si>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</si>
  <si>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</si>
  <si>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</si>
  <si>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</si>
  <si>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</si>
  <si>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</si>
  <si>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</si>
  <si>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</si>
  <si>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</si>
  <si>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</si>
  <si>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</si>
  <si>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</si>
  <si>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</si>
  <si>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</si>
  <si>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</si>
  <si>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</si>
  <si>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</si>
  <si>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</si>
  <si>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</si>
  <si>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</si>
  <si>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</si>
  <si>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</si>
  <si>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</si>
  <si>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</si>
  <si>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</si>
  <si>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</si>
  <si>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</si>
  <si>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</si>
  <si>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</si>
  <si>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</si>
  <si>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</si>
  <si>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</si>
  <si>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</si>
  <si>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</si>
  <si>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</si>
  <si>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</si>
  <si>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</si>
  <si>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</si>
  <si>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</si>
  <si>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</si>
  <si>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</si>
  <si>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</si>
  <si>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</si>
  <si>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</si>
  <si>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</si>
  <si>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</si>
  <si>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</si>
  <si>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</si>
  <si>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</si>
  <si>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</si>
  <si>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</si>
  <si>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</si>
  <si>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</si>
  <si>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</si>
  <si>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</si>
  <si>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</si>
  <si>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</si>
  <si>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</si>
  <si>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</si>
  <si>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</si>
  <si>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</si>
  <si>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</si>
  <si>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</si>
  <si>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</si>
  <si>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</si>
  <si>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</si>
  <si>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</si>
  <si>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</si>
  <si>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</si>
  <si>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</si>
  <si>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</si>
  <si>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</si>
  <si>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</si>
  <si>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</si>
  <si>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</si>
  <si>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</si>
  <si>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</si>
  <si>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</si>
  <si>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</si>
  <si>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</si>
  <si>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</si>
  <si>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</si>
  <si>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</si>
  <si>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</si>
  <si>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</si>
  <si>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</si>
  <si>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</si>
  <si>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</si>
  <si>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</si>
  <si>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</si>
  <si>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</si>
  <si>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</si>
  <si>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</si>
  <si>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</si>
  <si>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</si>
  <si>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</si>
  <si>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</si>
  <si>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</si>
  <si>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</si>
  <si>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</si>
  <si>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</si>
  <si>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</si>
  <si>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</si>
  <si>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</si>
  <si>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</si>
  <si>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</si>
  <si>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</si>
  <si>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</si>
  <si>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</si>
  <si>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</si>
  <si>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</si>
  <si>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</si>
  <si>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</si>
  <si>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</si>
  <si>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</si>
  <si>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</si>
  <si>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</si>
  <si>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</si>
  <si>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</si>
  <si>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</si>
  <si>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</si>
  <si>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</si>
  <si>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</si>
  <si>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</si>
  <si>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</si>
  <si>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</si>
  <si>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</si>
  <si>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</si>
  <si>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</si>
  <si>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</si>
  <si>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</si>
  <si>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</si>
  <si>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</si>
  <si>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</si>
  <si>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</si>
  <si>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</si>
  <si>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</si>
  <si>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</si>
  <si>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</si>
  <si>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</si>
  <si>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</si>
  <si>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</si>
  <si>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</si>
  <si>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</si>
  <si>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</si>
  <si>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</si>
  <si>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</si>
  <si>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</si>
  <si>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</si>
  <si>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</si>
  <si>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</si>
  <si>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</si>
  <si>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</si>
  <si>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</si>
  <si>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</si>
  <si>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</si>
  <si>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</si>
  <si>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</si>
  <si>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</si>
  <si>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</si>
  <si>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</si>
  <si>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</si>
  <si>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</si>
  <si>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</si>
  <si>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</si>
  <si>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</si>
  <si>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</si>
  <si>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</si>
  <si>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</si>
  <si>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</si>
  <si>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</si>
  <si>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</si>
  <si>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</si>
  <si>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</si>
  <si>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</si>
  <si>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</si>
  <si>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</si>
  <si>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</si>
  <si>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</si>
  <si>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</si>
  <si>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</si>
  <si>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</si>
  <si>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</si>
  <si>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</si>
  <si>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</si>
  <si>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</si>
  <si>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</si>
  <si>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</si>
  <si>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</si>
  <si>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</si>
  <si>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</si>
  <si>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</si>
  <si>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</si>
  <si>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</si>
  <si>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</si>
  <si>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</si>
  <si>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</si>
  <si>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</si>
  <si>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</si>
  <si>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</si>
  <si>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</si>
  <si>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</si>
  <si>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</si>
  <si>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</si>
  <si>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</si>
  <si>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</si>
  <si>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</si>
  <si>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</si>
  <si>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</si>
  <si>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</si>
  <si>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</si>
  <si>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</si>
  <si>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</si>
  <si>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</si>
  <si>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</si>
  <si>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</si>
  <si>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</si>
  <si>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</si>
  <si>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</si>
  <si>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</si>
  <si>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</si>
  <si>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</si>
  <si>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</si>
  <si>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</si>
  <si>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</si>
  <si>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</si>
  <si>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</si>
  <si>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</si>
  <si>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</si>
  <si>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</si>
  <si>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</si>
  <si>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</si>
  <si>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</si>
  <si>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</si>
  <si>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</si>
  <si>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</si>
  <si>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</si>
  <si>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</si>
  <si>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</si>
  <si>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</si>
  <si>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</si>
  <si>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</si>
  <si>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</si>
  <si>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</si>
  <si>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</si>
  <si>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</si>
  <si>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</si>
  <si>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</si>
  <si>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</si>
  <si>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</si>
  <si>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</si>
  <si>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</si>
  <si>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</si>
  <si>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</si>
  <si>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</si>
  <si>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</si>
  <si>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</si>
  <si>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</si>
  <si>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</si>
  <si>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</si>
  <si>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</si>
  <si>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</si>
  <si>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</si>
  <si>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</si>
  <si>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</si>
  <si>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</si>
  <si>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</si>
  <si>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</si>
  <si>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</si>
  <si>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</si>
  <si>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</si>
  <si>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</si>
  <si>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</si>
  <si>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</si>
  <si>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</si>
  <si>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</si>
  <si>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</si>
  <si>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</si>
  <si>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</si>
  <si>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</si>
  <si>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</si>
  <si>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</si>
  <si>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</si>
  <si>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</si>
  <si>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</si>
  <si>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</si>
  <si>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</si>
  <si>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</si>
  <si>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</si>
  <si>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</si>
  <si>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</si>
  <si>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</si>
  <si>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</si>
  <si>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</si>
  <si>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</si>
  <si>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</si>
  <si>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</si>
  <si>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</si>
  <si>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</si>
  <si>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</si>
  <si>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</si>
  <si>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</si>
  <si>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</si>
  <si>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</si>
  <si>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</si>
  <si>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</si>
  <si>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</si>
  <si>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</si>
  <si>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</si>
  <si>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</si>
  <si>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</si>
  <si>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</si>
  <si>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</si>
  <si>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</si>
  <si>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</si>
  <si>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</si>
  <si>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</si>
  <si>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</si>
  <si>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</si>
  <si>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</si>
  <si>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</si>
  <si>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</si>
  <si>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</si>
  <si>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</si>
  <si>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</si>
  <si>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</si>
  <si>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</si>
  <si>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</si>
  <si>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</si>
  <si>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</si>
  <si>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</si>
  <si>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</si>
  <si>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</si>
  <si>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</si>
  <si>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</si>
  <si>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</si>
  <si>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</si>
  <si>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</si>
  <si>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</si>
  <si>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</si>
  <si>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</si>
  <si>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</si>
  <si>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</si>
  <si>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</si>
  <si>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</si>
  <si>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</si>
  <si>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</si>
  <si>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</si>
  <si>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</si>
  <si>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</si>
  <si>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</si>
  <si>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</si>
  <si>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</si>
  <si>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</si>
  <si>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</si>
  <si>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</si>
  <si>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</si>
  <si>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</si>
  <si>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</si>
  <si>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</si>
  <si>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</si>
  <si>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</si>
  <si>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</si>
  <si>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</si>
  <si>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</si>
  <si>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</si>
  <si>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</si>
  <si>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</si>
  <si>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</si>
  <si>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</si>
  <si>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</si>
  <si>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</si>
  <si>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</si>
  <si>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</si>
  <si>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</si>
  <si>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</si>
  <si>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</si>
  <si>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</si>
  <si>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</si>
  <si>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</si>
  <si>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</si>
  <si>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</si>
  <si>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</si>
  <si>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</si>
  <si>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</si>
  <si>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</si>
  <si>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</si>
  <si>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</si>
  <si>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</si>
  <si>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</si>
  <si>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</si>
  <si>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</si>
  <si>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</si>
  <si>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</si>
  <si>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</si>
  <si>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</si>
  <si>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</si>
  <si>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</si>
  <si>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</si>
  <si>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</si>
  <si>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</si>
  <si>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</si>
  <si>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</si>
  <si>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</si>
  <si>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</si>
  <si>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</si>
  <si>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</si>
  <si>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</si>
  <si>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</si>
  <si>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</si>
  <si>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</si>
  <si>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</si>
  <si>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</si>
  <si>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</si>
  <si>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</si>
  <si>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</si>
  <si>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</si>
  <si>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</si>
  <si>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</si>
  <si>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</si>
  <si>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</si>
  <si>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</si>
  <si>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</si>
  <si>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</si>
  <si>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</si>
  <si>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</si>
  <si>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</si>
  <si>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</si>
  <si>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</si>
  <si>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</si>
  <si>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</si>
  <si>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</si>
  <si>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</si>
  <si>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</si>
  <si>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</si>
  <si>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</si>
  <si>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</si>
  <si>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</si>
  <si>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</si>
  <si>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</si>
  <si>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</si>
  <si>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</si>
  <si>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</si>
  <si>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</si>
  <si>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</si>
  <si>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</si>
  <si>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</si>
  <si>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</si>
  <si>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</si>
  <si>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</si>
  <si>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</si>
  <si>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</si>
  <si>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</si>
  <si>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</si>
  <si>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</si>
  <si>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</si>
  <si>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</si>
  <si>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</si>
  <si>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</si>
  <si>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</si>
  <si>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</si>
  <si>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</si>
  <si>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</si>
  <si>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</si>
  <si>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</si>
  <si>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</si>
  <si>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</si>
  <si>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</si>
  <si>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</si>
  <si>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</si>
  <si>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</si>
  <si>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</si>
  <si>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</si>
  <si>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</si>
  <si>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</si>
  <si>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</si>
  <si>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</si>
  <si>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</si>
  <si>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</si>
  <si>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</si>
  <si>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</si>
  <si>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</si>
  <si>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</si>
  <si>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</si>
  <si>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</si>
  <si>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</si>
  <si>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</si>
  <si>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</si>
  <si>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</si>
  <si>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</si>
  <si>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</si>
  <si>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</si>
  <si>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</si>
  <si>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</si>
  <si>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</si>
  <si>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</si>
  <si>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</si>
  <si>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</si>
  <si>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</si>
  <si>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</si>
  <si>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</si>
  <si>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</si>
  <si>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</si>
  <si>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</si>
  <si>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</si>
  <si>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</si>
  <si>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</si>
  <si>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</si>
  <si>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</si>
  <si>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</si>
  <si>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</si>
  <si>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</si>
  <si>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</si>
  <si>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</si>
  <si>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</si>
  <si>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</si>
  <si>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</si>
  <si>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</si>
  <si>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</si>
  <si>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</si>
  <si>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</si>
  <si>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</si>
  <si>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</si>
  <si>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</si>
  <si>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</si>
  <si>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</si>
  <si>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</si>
  <si>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</si>
  <si>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</si>
  <si>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</si>
  <si>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</si>
  <si>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</si>
  <si>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</si>
  <si>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</si>
  <si>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</si>
  <si>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</si>
  <si>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</si>
  <si>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</si>
  <si>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</si>
  <si>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</si>
  <si>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</si>
  <si>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</si>
  <si>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</si>
  <si>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</si>
  <si>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</si>
  <si>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</si>
  <si>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</si>
  <si>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</si>
  <si>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</si>
  <si>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</si>
  <si>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</si>
  <si>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</si>
  <si>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</si>
  <si>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</si>
  <si>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</si>
  <si>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</si>
  <si>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</si>
  <si>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</si>
  <si>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</si>
  <si>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</si>
  <si>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</si>
  <si>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</si>
  <si>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</si>
  <si>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</si>
  <si>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</si>
  <si>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</si>
  <si>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</si>
  <si>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</si>
  <si>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</si>
  <si>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</si>
  <si>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</si>
  <si>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</si>
  <si>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</si>
  <si>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</si>
  <si>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</si>
  <si>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</si>
  <si>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</si>
  <si>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</si>
  <si>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</si>
  <si>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</si>
  <si>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</si>
  <si>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</si>
  <si>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</si>
  <si>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</si>
  <si>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</si>
  <si>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</si>
  <si>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</si>
  <si>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</si>
  <si>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</si>
  <si>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</si>
  <si>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</si>
  <si>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</si>
  <si>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</si>
  <si>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</si>
  <si>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</si>
  <si>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</si>
  <si>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</si>
  <si>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</si>
  <si>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</si>
  <si>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</si>
  <si>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</si>
  <si>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</si>
  <si>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</si>
  <si>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</si>
  <si>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</si>
  <si>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</si>
  <si>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</si>
  <si>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</si>
  <si>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</si>
  <si>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</si>
  <si>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</si>
  <si>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</si>
  <si>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</si>
  <si>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</si>
  <si>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</si>
  <si>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</si>
  <si>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</si>
  <si>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</si>
  <si>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</si>
  <si>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</si>
  <si>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</si>
  <si>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</si>
  <si>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</si>
  <si>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</si>
  <si>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</si>
  <si>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</si>
  <si>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</si>
  <si>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</si>
  <si>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</si>
  <si>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</si>
  <si>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</si>
  <si>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</si>
  <si>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</si>
  <si>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</si>
  <si>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</si>
  <si>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</si>
  <si>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</si>
  <si>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</si>
  <si>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</si>
  <si>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</si>
  <si>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</si>
  <si>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</si>
  <si>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</si>
  <si>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</si>
  <si>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</si>
  <si>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</si>
  <si>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</si>
  <si>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</si>
  <si>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</si>
  <si>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</si>
  <si>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</si>
  <si>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</si>
  <si>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</si>
  <si>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</si>
  <si>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</si>
  <si>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</si>
  <si>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</si>
  <si>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</si>
  <si>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</si>
  <si>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</si>
  <si>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</si>
  <si>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</si>
  <si>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</si>
  <si>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</si>
  <si>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</si>
  <si>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</si>
  <si>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</si>
  <si>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</si>
  <si>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</si>
  <si>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</si>
  <si>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</si>
  <si>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</si>
  <si>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</si>
  <si>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</si>
  <si>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</si>
  <si>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</si>
  <si>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</si>
  <si>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</si>
  <si>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</si>
  <si>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</si>
  <si>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</si>
  <si>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</si>
  <si>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</si>
  <si>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</si>
  <si>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</si>
  <si>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</si>
  <si>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</si>
  <si>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</si>
  <si>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</si>
  <si>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</si>
  <si>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</si>
  <si>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</si>
  <si>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</si>
  <si>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</si>
  <si>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</si>
  <si>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</si>
  <si>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</si>
  <si>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</si>
  <si>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</si>
  <si>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</si>
  <si>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</si>
  <si>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</si>
  <si>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</si>
  <si>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</si>
  <si>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</si>
  <si>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</si>
  <si>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</si>
  <si>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</si>
  <si>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</si>
  <si>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</si>
  <si>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</si>
  <si>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</si>
  <si>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</si>
  <si>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</si>
  <si>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</si>
  <si>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</si>
  <si>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</si>
  <si>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</si>
  <si>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</si>
  <si>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</si>
  <si>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</si>
  <si>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</si>
  <si>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</si>
  <si>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</si>
  <si>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</si>
  <si>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</si>
  <si>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</si>
  <si>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</si>
  <si>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</si>
  <si>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</si>
  <si>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</si>
  <si>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</si>
  <si>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</si>
  <si>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</si>
  <si>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</si>
  <si>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</si>
  <si>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</si>
  <si>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</si>
  <si>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</si>
  <si>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</si>
  <si>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</si>
  <si>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</si>
  <si>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</si>
  <si>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</si>
  <si>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</si>
  <si>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</si>
  <si>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</si>
  <si>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</si>
  <si>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</si>
  <si>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</si>
  <si>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</si>
  <si>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</si>
  <si>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</si>
  <si>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</si>
  <si>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</si>
  <si>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</si>
  <si>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</si>
  <si>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</si>
  <si>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</si>
  <si>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</si>
  <si>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</si>
  <si>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</si>
  <si>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</si>
  <si>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</si>
  <si>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</si>
  <si>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</si>
  <si>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</si>
  <si>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</si>
  <si>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</si>
  <si>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</si>
  <si>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</si>
  <si>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</si>
  <si>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</si>
  <si>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</si>
  <si>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</si>
  <si>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</si>
  <si>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</si>
  <si>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</si>
  <si>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</si>
  <si>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</si>
  <si>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</si>
  <si>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</si>
  <si>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</si>
  <si>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</si>
  <si>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</si>
  <si>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</si>
  <si>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</si>
  <si>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</si>
  <si>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</si>
  <si>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</si>
  <si>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</si>
  <si>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</si>
  <si>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</si>
  <si>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</si>
  <si>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</si>
  <si>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</si>
  <si>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</si>
  <si>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</si>
  <si>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</si>
  <si>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</si>
  <si>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</si>
  <si>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</si>
  <si>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</si>
  <si>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</si>
  <si>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</si>
  <si>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</si>
  <si>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</si>
  <si>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</si>
  <si>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</si>
  <si>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</si>
  <si>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</si>
  <si>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</si>
  <si>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</si>
  <si>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</si>
  <si>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</si>
  <si>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</si>
  <si>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</si>
  <si>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</si>
  <si>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</si>
  <si>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</si>
  <si>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</si>
  <si>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</si>
  <si>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</si>
  <si>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</si>
  <si>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</si>
  <si>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</si>
  <si>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</si>
  <si>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</si>
  <si>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</si>
  <si>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</si>
  <si>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</si>
  <si>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</si>
  <si>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</si>
  <si>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</si>
  <si>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</si>
  <si>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</si>
  <si>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</si>
  <si>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</si>
  <si>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</si>
  <si>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</si>
  <si>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</si>
  <si>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</si>
  <si>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</si>
  <si>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</si>
  <si>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</si>
  <si>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</si>
  <si>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</si>
  <si>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</si>
  <si>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</si>
  <si>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</si>
  <si>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</si>
  <si>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</si>
  <si>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</si>
  <si>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</si>
  <si>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</si>
  <si>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</si>
  <si>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</si>
  <si>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</si>
  <si>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</si>
  <si>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</si>
  <si>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</si>
  <si>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</si>
  <si>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</si>
  <si>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</si>
  <si>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</si>
  <si>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</si>
  <si>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</si>
  <si>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</si>
  <si>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</si>
  <si>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</si>
  <si>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</si>
  <si>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</si>
  <si>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</si>
  <si>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</si>
  <si>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</si>
  <si>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</si>
  <si>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</si>
  <si>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</si>
  <si>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</si>
  <si>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</si>
  <si>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</si>
  <si>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</si>
  <si>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</si>
  <si>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</si>
  <si>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</si>
  <si>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</si>
  <si>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</si>
  <si>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</si>
  <si>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</si>
  <si>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</si>
  <si>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</si>
  <si>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</si>
  <si>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</si>
  <si>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</si>
  <si>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</si>
  <si>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</si>
  <si>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</si>
  <si>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</si>
  <si>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</si>
  <si>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</si>
  <si>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</si>
  <si>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</si>
  <si>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</si>
  <si>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</si>
  <si>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</si>
  <si>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</si>
  <si>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</si>
  <si>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</si>
  <si>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</si>
  <si>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</si>
  <si>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</si>
  <si>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</si>
  <si>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</si>
  <si>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</si>
  <si>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</si>
  <si>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</si>
  <si>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</si>
  <si>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</si>
  <si>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</si>
  <si>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</si>
  <si>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</si>
  <si>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</si>
  <si>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</si>
  <si>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</si>
  <si>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</si>
  <si>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</si>
  <si>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</si>
  <si>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</si>
  <si>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</si>
  <si>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</si>
  <si>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</si>
  <si>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</si>
  <si>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</si>
  <si>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</si>
  <si>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</si>
  <si>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</si>
  <si>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</si>
  <si>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</si>
  <si>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</si>
  <si>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</si>
  <si>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</si>
  <si>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</si>
  <si>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</si>
  <si>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</si>
  <si>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</si>
  <si>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</si>
  <si>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</si>
  <si>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</si>
  <si>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</si>
  <si>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</si>
  <si>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</si>
  <si>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</si>
  <si>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</si>
  <si>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</si>
  <si>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</si>
  <si>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</si>
  <si>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</si>
  <si>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</si>
  <si>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</si>
  <si>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</si>
  <si>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</si>
  <si>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</si>
  <si>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</si>
  <si>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</si>
  <si>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</si>
  <si>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</si>
  <si>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</si>
  <si>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</si>
  <si>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</si>
  <si>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</si>
  <si>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</si>
  <si>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</si>
  <si>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</si>
  <si>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</si>
  <si>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</si>
  <si>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</si>
  <si>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</si>
  <si>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</si>
  <si>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</si>
  <si>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</si>
  <si>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</si>
  <si>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</si>
  <si>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</si>
  <si>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</si>
  <si>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</si>
  <si>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</si>
  <si>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</si>
  <si>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</si>
  <si>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</si>
  <si>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</si>
  <si>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</si>
  <si>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</si>
  <si>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</si>
  <si>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</si>
  <si>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</si>
  <si>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</si>
  <si>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</si>
  <si>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</si>
  <si>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</si>
  <si>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</si>
  <si>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</si>
  <si>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</si>
  <si>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</si>
  <si>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</si>
  <si>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</si>
  <si>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</si>
  <si>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</si>
  <si>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</si>
  <si>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</si>
  <si>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</si>
  <si>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</si>
  <si>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</si>
  <si>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</si>
  <si>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</si>
  <si>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</si>
  <si>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</si>
  <si>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</si>
  <si>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</si>
  <si>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</si>
  <si>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</si>
  <si>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</si>
  <si>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</si>
  <si>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</si>
  <si>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</si>
  <si>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</si>
  <si>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</si>
  <si>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</si>
  <si>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</si>
  <si>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</si>
  <si>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</si>
  <si>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</si>
  <si>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</si>
  <si>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</si>
  <si>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</si>
  <si>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</si>
  <si>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</si>
  <si>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</si>
  <si>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</si>
  <si>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</si>
  <si>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</si>
  <si>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</si>
  <si>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</si>
  <si>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</si>
  <si>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</si>
  <si>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</si>
  <si>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</si>
  <si>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</si>
  <si>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</si>
  <si>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</si>
  <si>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</si>
  <si>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</si>
  <si>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</si>
  <si>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</si>
  <si>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</si>
  <si>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</si>
  <si>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</si>
  <si>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</si>
  <si>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</si>
  <si>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</si>
  <si>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</si>
  <si>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</si>
  <si>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</si>
  <si>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</si>
  <si>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</si>
  <si>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</si>
  <si>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</si>
  <si>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</si>
  <si>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</si>
  <si>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</si>
  <si>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</si>
  <si>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</si>
  <si>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</si>
  <si>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</si>
  <si>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</si>
  <si>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</si>
  <si>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</si>
  <si>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</si>
  <si>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</si>
  <si>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</si>
  <si>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</si>
  <si>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</si>
  <si>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</si>
  <si>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</si>
  <si>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</si>
  <si>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</si>
  <si>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</si>
  <si>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</si>
  <si>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</si>
  <si>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</si>
  <si>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</si>
  <si>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</si>
  <si>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</si>
  <si>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</si>
  <si>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</si>
  <si>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</si>
  <si>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</si>
  <si>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</si>
  <si>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</si>
  <si>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</si>
  <si>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</si>
  <si>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</si>
  <si>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</si>
  <si>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</si>
  <si>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</si>
  <si>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</si>
  <si>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</si>
  <si>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</si>
  <si>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</si>
  <si>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</si>
  <si>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</si>
  <si>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</si>
  <si>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</si>
  <si>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</si>
  <si>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</si>
  <si>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</si>
  <si>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</si>
  <si>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</si>
  <si>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</si>
  <si>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</si>
  <si>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</si>
  <si>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</si>
  <si>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</si>
  <si>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</si>
  <si>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</si>
  <si>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</si>
  <si>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</si>
  <si>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</si>
  <si>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</si>
  <si>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</si>
  <si>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</si>
  <si>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</si>
  <si>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</si>
  <si>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</si>
  <si>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</si>
  <si>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</si>
  <si>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</si>
  <si>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</si>
  <si>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</si>
  <si>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</si>
  <si>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</si>
  <si>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</si>
  <si>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</si>
  <si>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</si>
  <si>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</si>
  <si>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</si>
  <si>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</si>
  <si>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</si>
  <si>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</si>
  <si>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</si>
  <si>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</si>
  <si>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</si>
  <si>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</si>
  <si>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</si>
  <si>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</si>
  <si>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</si>
  <si>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</si>
  <si>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</si>
  <si>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</si>
  <si>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</si>
  <si>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</si>
  <si>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</si>
  <si>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</si>
  <si>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</si>
  <si>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</si>
  <si>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</si>
  <si>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</si>
  <si>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</si>
  <si>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</si>
  <si>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</si>
  <si>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</si>
  <si>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</si>
  <si>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</si>
  <si>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</si>
  <si>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</si>
  <si>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</si>
  <si>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</si>
  <si>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</si>
  <si>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</si>
  <si>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</si>
  <si>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</si>
  <si>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</si>
  <si>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</si>
  <si>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</si>
  <si>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</si>
  <si>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</si>
  <si>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</si>
  <si>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</si>
  <si>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</si>
  <si>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</si>
  <si>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</si>
  <si>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</si>
  <si>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</si>
  <si>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</si>
  <si>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</si>
  <si>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</si>
  <si>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</si>
  <si>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</si>
  <si>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</si>
  <si>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</si>
  <si>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</si>
  <si>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</si>
  <si>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</si>
  <si>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</si>
  <si>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</si>
  <si>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</si>
  <si>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</si>
  <si>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</si>
  <si>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</si>
  <si>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</si>
  <si>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</si>
  <si>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</si>
  <si>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</si>
  <si>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</si>
  <si>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</si>
  <si>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</si>
  <si>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</si>
  <si>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</si>
  <si>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</si>
  <si>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</si>
  <si>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</si>
  <si>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</si>
  <si>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</si>
  <si>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</si>
  <si>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</si>
  <si>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</si>
  <si>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</si>
  <si>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</si>
  <si>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</si>
  <si>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</si>
  <si>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</si>
  <si>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</si>
  <si>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</si>
  <si>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</si>
  <si>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</si>
  <si>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</si>
  <si>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</si>
  <si>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</si>
  <si>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</si>
  <si>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</si>
  <si>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</si>
  <si>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</si>
  <si>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</si>
  <si>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</si>
  <si>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</si>
  <si>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</si>
  <si>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</si>
  <si>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</si>
  <si>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</si>
  <si>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</si>
  <si>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</si>
  <si>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</si>
  <si>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</si>
  <si>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</si>
  <si>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</si>
  <si>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</si>
  <si>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</si>
  <si>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</si>
  <si>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</si>
  <si>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</si>
  <si>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</si>
  <si>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</si>
  <si>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</si>
  <si>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</si>
  <si>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</si>
  <si>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</si>
  <si>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</si>
  <si>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</si>
  <si>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</si>
  <si>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</si>
  <si>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</si>
  <si>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</si>
  <si>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</si>
  <si>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</si>
  <si>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</si>
  <si>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</si>
  <si>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</si>
  <si>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</si>
  <si>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</si>
  <si>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</si>
  <si>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</si>
  <si>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</si>
  <si>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</si>
  <si>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</si>
  <si>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</si>
  <si>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</si>
  <si>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</si>
  <si>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</si>
  <si>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</si>
  <si>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</si>
  <si>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</si>
  <si>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</si>
  <si>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</si>
  <si>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</si>
  <si>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</si>
  <si>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</si>
  <si>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</si>
  <si>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</si>
  <si>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</si>
  <si>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</si>
  <si>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</si>
  <si>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</si>
  <si>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</si>
  <si>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</si>
  <si>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</si>
  <si>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</si>
  <si>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</si>
  <si>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</si>
  <si>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</si>
  <si>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</si>
  <si>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</si>
  <si>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</si>
  <si>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</si>
  <si>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</si>
  <si>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</si>
  <si>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</si>
  <si>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</si>
  <si>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</si>
  <si>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</si>
  <si>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</si>
  <si>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</si>
  <si>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</si>
  <si>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</si>
  <si>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</si>
  <si>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</si>
  <si>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</si>
  <si>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</si>
  <si>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</si>
  <si>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</si>
  <si>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</si>
  <si>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</si>
  <si>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</si>
  <si>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</si>
  <si>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</si>
  <si>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</si>
  <si>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</si>
  <si>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</si>
  <si>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</si>
  <si>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</si>
  <si>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</si>
  <si>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</si>
  <si>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</si>
  <si>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</si>
  <si>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</si>
  <si>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</si>
  <si>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</si>
  <si>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</si>
  <si>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</si>
  <si>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</si>
  <si>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</si>
  <si>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</si>
  <si>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</si>
  <si>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</si>
  <si>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</si>
  <si>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</si>
  <si>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</si>
  <si>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</si>
  <si>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</si>
  <si>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</si>
  <si>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</si>
  <si>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</si>
  <si>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</si>
  <si>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</si>
  <si>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</si>
  <si>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</si>
  <si>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</si>
  <si>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</si>
  <si>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</si>
  <si>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</si>
  <si>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</si>
  <si>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</si>
  <si>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</si>
  <si>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</si>
  <si>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</si>
  <si>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</si>
  <si>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</si>
  <si>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</si>
  <si>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</si>
  <si>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</si>
  <si>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</si>
  <si>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</si>
  <si>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</si>
  <si>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</si>
  <si>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</si>
  <si>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</si>
  <si>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</si>
  <si>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</si>
  <si>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</si>
  <si>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</si>
  <si>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</si>
  <si>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</si>
  <si>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</si>
  <si>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</si>
  <si>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</si>
  <si>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</si>
  <si>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</si>
  <si>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</si>
  <si>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</si>
  <si>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</si>
  <si>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</si>
  <si>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</si>
  <si>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</si>
  <si>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</si>
  <si>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</si>
  <si>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</si>
  <si>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</si>
  <si>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</si>
  <si>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</si>
  <si>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</si>
  <si>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</si>
  <si>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</si>
  <si>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</si>
  <si>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</si>
  <si>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</si>
  <si>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</si>
  <si>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</si>
  <si>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</si>
  <si>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</si>
  <si>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</si>
  <si>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</si>
  <si>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</si>
  <si>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</si>
  <si>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</si>
  <si>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</si>
  <si>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</si>
  <si>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</si>
  <si>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</si>
  <si>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</si>
  <si>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</si>
  <si>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</si>
  <si>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</si>
  <si>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</si>
  <si>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</si>
  <si>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</si>
  <si>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</si>
  <si>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</si>
  <si>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</si>
  <si>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</si>
  <si>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</si>
  <si>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</si>
  <si>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</si>
  <si>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</si>
  <si>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</si>
  <si>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</si>
  <si>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</si>
  <si>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</si>
  <si>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</si>
  <si>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</si>
  <si>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</si>
  <si>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</si>
  <si>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</si>
  <si>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</si>
  <si>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</si>
  <si>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</si>
  <si>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</si>
  <si>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</si>
  <si>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</si>
  <si>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</si>
  <si>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</si>
  <si>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</si>
  <si>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</si>
  <si>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</si>
  <si>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</si>
  <si>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</si>
  <si>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</si>
  <si>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</si>
  <si>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</si>
  <si>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</si>
  <si>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</si>
  <si>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</si>
  <si>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</si>
  <si>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</si>
  <si>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</si>
  <si>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</si>
  <si>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</si>
  <si>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</si>
  <si>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</si>
  <si>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</si>
  <si>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</si>
  <si>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</si>
  <si>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</si>
  <si>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</si>
  <si>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</si>
  <si>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</si>
  <si>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</si>
  <si>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</si>
  <si>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</si>
  <si>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</si>
  <si>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</si>
  <si>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</si>
  <si>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</si>
  <si>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</si>
  <si>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</si>
  <si>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</si>
  <si>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</si>
  <si>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</si>
  <si>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</si>
  <si>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</si>
  <si>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</si>
  <si>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</si>
  <si>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</si>
  <si>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</si>
  <si>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</si>
  <si>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</si>
  <si>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</si>
  <si>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</si>
  <si>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</si>
  <si>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</si>
  <si>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</si>
  <si>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</si>
  <si>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</si>
  <si>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</si>
  <si>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</si>
  <si>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</si>
  <si>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</si>
  <si>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</si>
  <si>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</si>
  <si>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</si>
  <si>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</si>
  <si>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</si>
  <si>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</si>
  <si>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</si>
  <si>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</si>
  <si>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</si>
  <si>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</si>
  <si>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</si>
  <si>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</si>
  <si>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</si>
  <si>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</si>
  <si>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</si>
  <si>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</si>
  <si>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</si>
  <si>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</si>
  <si>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</si>
  <si>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</si>
  <si>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</si>
  <si>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</si>
  <si>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</si>
  <si>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</si>
  <si>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</si>
  <si>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</si>
  <si>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</si>
  <si>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</si>
  <si>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</si>
  <si>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</si>
  <si>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</si>
  <si>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</si>
  <si>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</si>
  <si>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</si>
  <si>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</si>
  <si>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</si>
  <si>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</si>
  <si>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</si>
  <si>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</si>
  <si>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</si>
  <si>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</si>
  <si>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</si>
  <si>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</si>
  <si>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</si>
  <si>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</si>
  <si>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</si>
  <si>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</si>
  <si>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</si>
  <si>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</si>
  <si>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</si>
  <si>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</si>
  <si>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</si>
  <si>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</si>
  <si>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</si>
  <si>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</si>
  <si>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</si>
  <si>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</si>
  <si>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</si>
  <si>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</si>
  <si>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</si>
  <si>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</si>
  <si>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</si>
  <si>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</si>
  <si>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</si>
  <si>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</si>
  <si>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</si>
  <si>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</si>
  <si>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</si>
  <si>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</si>
  <si>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</si>
  <si>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</si>
  <si>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</si>
  <si>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</si>
  <si>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</si>
  <si>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</si>
  <si>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</si>
  <si>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</si>
  <si>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</si>
  <si>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</si>
  <si>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</si>
  <si>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</si>
  <si>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</si>
  <si>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</si>
  <si>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</si>
  <si>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</si>
  <si>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</si>
  <si>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</si>
  <si>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</si>
  <si>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</si>
  <si>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</si>
  <si>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</si>
  <si>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</si>
  <si>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</si>
  <si>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</si>
  <si>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</si>
  <si>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</si>
  <si>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</si>
  <si>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</si>
  <si>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</si>
  <si>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</si>
  <si>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</si>
  <si>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</si>
  <si>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</si>
  <si>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</si>
  <si>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</si>
  <si>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</si>
  <si>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</si>
  <si>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</si>
  <si>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</si>
  <si>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</si>
  <si>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</si>
  <si>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</si>
  <si>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</si>
  <si>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</si>
  <si>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</si>
  <si>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</si>
  <si>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</si>
  <si>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</si>
  <si>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</si>
  <si>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</si>
  <si>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</si>
  <si>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</si>
  <si>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</si>
  <si>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</si>
  <si>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</si>
  <si>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</si>
  <si>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</si>
  <si>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</si>
  <si>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</si>
  <si>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</si>
  <si>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</si>
  <si>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</si>
  <si>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</si>
  <si>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</si>
  <si>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</si>
  <si>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</si>
  <si>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</si>
  <si>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</si>
  <si>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</si>
  <si>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</si>
  <si>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</si>
  <si>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</si>
  <si>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</si>
  <si>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</si>
  <si>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</si>
  <si>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</si>
  <si>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</si>
  <si>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</si>
  <si>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</si>
  <si>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</si>
  <si>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</si>
  <si>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</si>
  <si>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</si>
  <si>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</si>
  <si>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</si>
  <si>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</si>
  <si>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</si>
  <si>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</si>
  <si>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</si>
  <si>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</si>
  <si>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</si>
  <si>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</si>
  <si>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</si>
  <si>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</si>
  <si>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</si>
  <si>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</si>
  <si>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</si>
  <si>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</si>
  <si>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</si>
  <si>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</si>
  <si>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</si>
  <si>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</si>
  <si>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</si>
  <si>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</si>
  <si>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</si>
  <si>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</si>
  <si>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</si>
  <si>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</si>
  <si>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</si>
  <si>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</si>
  <si>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</si>
  <si>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</si>
  <si>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</si>
  <si>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</si>
  <si>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</si>
  <si>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</si>
  <si>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</si>
  <si>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</si>
  <si>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</si>
  <si>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</si>
  <si>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</si>
  <si>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</si>
  <si>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</si>
  <si>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</si>
  <si>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</si>
  <si>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</si>
  <si>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</si>
  <si>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</si>
  <si>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</si>
  <si>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</si>
  <si>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</si>
  <si>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</si>
  <si>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</si>
  <si>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</si>
  <si>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</si>
  <si>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</si>
  <si>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</si>
  <si>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</si>
  <si>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</si>
  <si>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</si>
  <si>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</si>
  <si>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</si>
  <si>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</si>
  <si>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</si>
  <si>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</si>
  <si>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</si>
  <si>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</si>
  <si>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</si>
  <si>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</si>
  <si>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</si>
  <si>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</si>
  <si>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</si>
  <si>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</si>
  <si>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</si>
  <si>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</si>
  <si>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</si>
  <si>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</si>
  <si>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</si>
  <si>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</si>
  <si>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</si>
  <si>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</si>
  <si>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</si>
  <si>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</si>
  <si>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</si>
  <si>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</si>
  <si>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</si>
  <si>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</si>
  <si>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</si>
  <si>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</si>
  <si>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</si>
  <si>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</si>
  <si>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</si>
  <si>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</si>
  <si>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</si>
  <si>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</si>
  <si>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</si>
  <si>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</si>
  <si>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</si>
  <si>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</si>
  <si>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</si>
  <si>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</si>
  <si>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</si>
  <si>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</si>
  <si>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</si>
  <si>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</si>
  <si>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</si>
  <si>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</si>
  <si>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</si>
  <si>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</si>
  <si>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</si>
  <si>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</si>
  <si>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</si>
  <si>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</si>
  <si>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</si>
  <si>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</si>
  <si>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</si>
  <si>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</si>
  <si>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</si>
  <si>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</si>
  <si>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</si>
  <si>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</si>
  <si>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</si>
  <si>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</si>
  <si>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</si>
  <si>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</si>
  <si>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</si>
  <si>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</si>
  <si>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</si>
  <si>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</si>
  <si>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</si>
  <si>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</si>
  <si>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</si>
  <si>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</si>
  <si>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</si>
  <si>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</si>
  <si>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</si>
  <si>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</si>
  <si>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</si>
  <si>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</si>
  <si>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</si>
  <si>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</si>
  <si>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</si>
  <si>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</si>
  <si>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</si>
  <si>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</si>
  <si>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</si>
  <si>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</si>
  <si>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</si>
  <si>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</si>
  <si>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</si>
  <si>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</si>
  <si>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</si>
  <si>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</si>
  <si>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</si>
  <si>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</si>
  <si>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</si>
  <si>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</si>
  <si>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</si>
  <si>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</si>
  <si>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</si>
  <si>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</si>
  <si>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</si>
  <si>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</si>
  <si>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</si>
  <si>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</si>
  <si>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</si>
  <si>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</si>
  <si>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</si>
  <si>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</si>
  <si>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</si>
  <si>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</si>
  <si>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</si>
  <si>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</si>
  <si>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</si>
  <si>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</si>
  <si>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</si>
  <si>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</si>
  <si>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</si>
  <si>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</si>
  <si>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</si>
  <si>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</si>
  <si>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</si>
  <si>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</si>
  <si>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</si>
  <si>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</si>
  <si>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</si>
  <si>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</si>
  <si>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</si>
  <si>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</si>
  <si>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</si>
  <si>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</si>
  <si>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</si>
  <si>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</si>
  <si>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</si>
  <si>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</si>
  <si>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</si>
  <si>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</si>
  <si>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</si>
  <si>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</si>
  <si>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</si>
  <si>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</si>
  <si>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</si>
  <si>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</si>
  <si>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</si>
  <si>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</si>
  <si>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</si>
  <si>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</si>
  <si>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</si>
  <si>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</si>
  <si>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</si>
  <si>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</si>
  <si>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</si>
  <si>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</si>
  <si>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</si>
  <si>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</si>
  <si>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</si>
  <si>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</si>
  <si>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</si>
  <si>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</si>
  <si>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</si>
  <si>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</si>
  <si>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</si>
  <si>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</si>
  <si>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</si>
  <si>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</si>
  <si>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</si>
  <si>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</si>
  <si>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</si>
  <si>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</si>
  <si>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</si>
  <si>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</si>
  <si>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</si>
  <si>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</si>
  <si>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</si>
  <si>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</si>
  <si>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</si>
  <si>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</si>
  <si>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</si>
  <si>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</si>
  <si>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</si>
  <si>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</si>
  <si>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</si>
  <si>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</si>
  <si>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</si>
  <si>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</si>
  <si>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</si>
  <si>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</si>
  <si>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</si>
  <si>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</si>
  <si>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</si>
  <si>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</si>
  <si>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</si>
  <si>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</si>
  <si>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</si>
  <si>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</si>
  <si>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</si>
  <si>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</si>
  <si>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</si>
  <si>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</si>
  <si>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</si>
  <si>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</si>
  <si>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</si>
  <si>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</si>
  <si>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</si>
  <si>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</si>
  <si>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</si>
  <si>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</si>
  <si>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</si>
  <si>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</si>
  <si>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</si>
  <si>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</si>
  <si>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</si>
  <si>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</si>
  <si>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</si>
  <si>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</si>
  <si>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</si>
  <si>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</si>
  <si>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</si>
  <si>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</si>
  <si>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</si>
  <si>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</si>
  <si>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</si>
  <si>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</si>
  <si>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</si>
  <si>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</si>
  <si>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</si>
  <si>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</si>
  <si>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</si>
  <si>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</si>
  <si>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</si>
  <si>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</si>
  <si>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</si>
  <si>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</si>
  <si>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</si>
  <si>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</si>
  <si>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</si>
  <si>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</si>
  <si>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</si>
  <si>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</si>
  <si>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</si>
  <si>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</si>
  <si>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</si>
  <si>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</si>
  <si>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</si>
  <si>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</si>
  <si>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</si>
  <si>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</si>
  <si>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</si>
  <si>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</si>
  <si>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</si>
  <si>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</si>
  <si>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</si>
  <si>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</si>
  <si>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</si>
  <si>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</si>
  <si>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</si>
  <si>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</si>
  <si>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</si>
  <si>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</si>
  <si>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</si>
  <si>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</si>
  <si>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</si>
  <si>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</si>
  <si>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</si>
  <si>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</si>
  <si>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</si>
  <si>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</si>
  <si>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</si>
  <si>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</si>
  <si>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</si>
  <si>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</si>
  <si>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</si>
  <si>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</si>
  <si>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</si>
  <si>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</si>
  <si>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</si>
  <si>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</si>
  <si>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</si>
  <si>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</si>
  <si>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</si>
  <si>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</si>
  <si>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</si>
  <si>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</si>
  <si>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</si>
  <si>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</si>
  <si>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</si>
  <si>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</si>
  <si>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</si>
  <si>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</si>
  <si>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</si>
  <si>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</si>
  <si>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</si>
  <si>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</si>
  <si>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</si>
  <si>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</si>
  <si>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</si>
  <si>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</si>
  <si>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</si>
  <si>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</si>
  <si>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</si>
  <si>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</si>
  <si>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</si>
  <si>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</si>
  <si>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</si>
  <si>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</si>
  <si>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</si>
  <si>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</si>
  <si>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</si>
  <si>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</si>
  <si>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</si>
  <si>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</si>
  <si>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</si>
  <si>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</si>
  <si>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</si>
  <si>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</si>
  <si>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</si>
  <si>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</si>
  <si>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</si>
  <si>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</si>
  <si>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</si>
  <si>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</si>
  <si>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</si>
  <si>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</si>
  <si>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</si>
  <si>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</si>
  <si>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</si>
  <si>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</si>
  <si>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</si>
  <si>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</si>
  <si>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</si>
  <si>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</si>
  <si>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</si>
  <si>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</si>
  <si>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</si>
  <si>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</si>
  <si>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</si>
  <si>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</si>
  <si>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</si>
  <si>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</si>
  <si>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</si>
  <si>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</si>
  <si>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</si>
  <si>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</si>
  <si>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</si>
  <si>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</si>
  <si>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</si>
  <si>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</si>
  <si>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</si>
  <si>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</si>
  <si>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</si>
  <si>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</si>
  <si>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</si>
  <si>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</si>
  <si>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</si>
  <si>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</si>
  <si>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</si>
  <si>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</si>
  <si>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</si>
  <si>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</si>
  <si>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</si>
  <si>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</si>
  <si>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</si>
  <si>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</si>
  <si>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</si>
  <si>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</si>
  <si>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</si>
  <si>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</si>
  <si>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</si>
  <si>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</si>
  <si>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</si>
  <si>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</si>
  <si>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</si>
  <si>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</si>
  <si>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</si>
  <si>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</si>
  <si>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</si>
  <si>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</si>
  <si>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</si>
  <si>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</si>
  <si>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</si>
  <si>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</si>
  <si>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</si>
  <si>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</si>
  <si>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</si>
  <si>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</si>
  <si>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</si>
  <si>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</si>
  <si>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</si>
  <si>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</si>
  <si>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</si>
  <si>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</si>
  <si>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</si>
  <si>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</si>
  <si>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</si>
  <si>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</si>
  <si>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</si>
  <si>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</si>
  <si>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</si>
  <si>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</si>
  <si>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</si>
  <si>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</si>
  <si>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</si>
  <si>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</si>
  <si>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</si>
  <si>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</si>
  <si>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</si>
  <si>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</si>
  <si>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</si>
  <si>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</si>
  <si>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</si>
  <si>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</si>
  <si>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</si>
  <si>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</si>
  <si>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</si>
  <si>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</si>
  <si>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</si>
  <si>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</si>
  <si>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</si>
  <si>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</si>
  <si>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</si>
  <si>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</si>
  <si>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</si>
  <si>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</si>
  <si>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</si>
  <si>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</si>
  <si>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</si>
  <si>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</si>
  <si>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</si>
  <si>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</si>
  <si>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</si>
  <si>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</si>
  <si>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</si>
  <si>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</si>
  <si>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</si>
  <si>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</si>
  <si>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</si>
  <si>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</si>
  <si>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</si>
  <si>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</si>
  <si>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</si>
  <si>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</si>
  <si>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</si>
  <si>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</si>
  <si>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</si>
  <si>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</si>
  <si>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</si>
  <si>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</si>
  <si>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</si>
  <si>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</si>
  <si>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</si>
  <si>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</si>
  <si>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</si>
  <si>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</si>
  <si>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</si>
  <si>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</si>
  <si>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</si>
  <si>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</si>
  <si>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</si>
  <si>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</si>
  <si>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</si>
  <si>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</si>
  <si>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</si>
  <si>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</si>
  <si>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</si>
  <si>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</si>
  <si>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</si>
  <si>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</si>
  <si>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</si>
  <si>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</si>
  <si>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</si>
  <si>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</si>
  <si>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</si>
  <si>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</si>
  <si>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</si>
  <si>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</si>
  <si>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</si>
  <si>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</si>
  <si>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</si>
  <si>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</si>
  <si>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</si>
  <si>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</si>
  <si>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</si>
  <si>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</si>
  <si>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</si>
  <si>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</si>
  <si>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</si>
  <si>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</si>
  <si>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</si>
  <si>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</si>
  <si>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</si>
  <si>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</si>
  <si>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</si>
  <si>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</si>
  <si>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</si>
  <si>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</si>
  <si>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</si>
  <si>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</si>
  <si>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</si>
  <si>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</si>
  <si>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</si>
  <si>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</si>
  <si>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</si>
  <si>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</si>
  <si>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</si>
  <si>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</si>
  <si>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</si>
  <si>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</si>
  <si>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</si>
  <si>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</si>
  <si>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</si>
  <si>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</si>
  <si>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</si>
  <si>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</si>
  <si>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</si>
  <si>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</si>
  <si>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</si>
  <si>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</si>
  <si>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</si>
  <si>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</si>
  <si>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</si>
  <si>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</si>
  <si>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</si>
  <si>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</si>
  <si>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</si>
  <si>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</si>
  <si>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</si>
  <si>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</si>
  <si>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</si>
  <si>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</si>
  <si>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</si>
  <si>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</si>
  <si>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</si>
  <si>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</si>
  <si>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</si>
  <si>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</si>
  <si>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</si>
  <si>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</si>
  <si>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</si>
  <si>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</si>
  <si>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</si>
  <si>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</si>
  <si>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</si>
  <si>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</si>
  <si>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</si>
  <si>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</si>
  <si>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</si>
  <si>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</si>
  <si>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</si>
  <si>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</si>
  <si>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</si>
  <si>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</si>
  <si>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</si>
  <si>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</si>
  <si>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</si>
  <si>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</si>
  <si>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</si>
  <si>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</si>
  <si>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</si>
  <si>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</si>
  <si>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</si>
  <si>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</si>
  <si>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</si>
  <si>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</si>
  <si>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</si>
  <si>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</si>
  <si>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</si>
  <si>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</si>
  <si>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</si>
  <si>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</si>
  <si>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</si>
  <si>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</si>
  <si>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</si>
  <si>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</si>
  <si>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</si>
  <si>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</si>
  <si>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</si>
  <si>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</si>
  <si>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</si>
  <si>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</si>
  <si>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</si>
  <si>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</si>
  <si>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</si>
  <si>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</si>
  <si>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</si>
  <si>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</si>
  <si>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</si>
  <si>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</si>
  <si>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</si>
  <si>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</si>
  <si>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</si>
  <si>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</si>
  <si>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</si>
  <si>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</si>
  <si>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</si>
  <si>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</si>
  <si>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</si>
  <si>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</si>
  <si>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</si>
  <si>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</si>
  <si>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</si>
  <si>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</si>
  <si>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</si>
  <si>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</si>
  <si>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</si>
  <si>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</si>
  <si>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</si>
  <si>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</si>
  <si>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</si>
  <si>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</si>
  <si>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</si>
  <si>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</si>
  <si>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</si>
  <si>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</si>
  <si>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</si>
  <si>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</si>
  <si>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</si>
  <si>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</si>
  <si>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</si>
  <si>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</si>
  <si>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</si>
  <si>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</si>
  <si>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</si>
  <si>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</si>
  <si>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</si>
  <si>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</si>
  <si>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</si>
  <si>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</si>
  <si>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</si>
  <si>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</si>
  <si>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</si>
  <si>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</si>
  <si>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</si>
  <si>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</si>
  <si>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</si>
  <si>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</si>
  <si>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</si>
  <si>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</si>
  <si>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</si>
  <si>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</si>
  <si>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</si>
  <si>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</si>
  <si>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</si>
  <si>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</si>
  <si>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</si>
  <si>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</si>
  <si>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</si>
  <si>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</si>
  <si>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</si>
  <si>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</si>
  <si>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</si>
  <si>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</si>
  <si>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</si>
  <si>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</si>
  <si>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</si>
  <si>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</si>
  <si>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</si>
  <si>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</si>
  <si>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</si>
  <si>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</si>
  <si>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</si>
  <si>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</si>
  <si>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</si>
  <si>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</si>
  <si>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</si>
  <si>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</si>
  <si>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</si>
  <si>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</si>
  <si>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</si>
  <si>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</si>
  <si>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</si>
  <si>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</si>
  <si>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</si>
  <si>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</si>
  <si>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</si>
  <si>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</si>
  <si>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</si>
  <si>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</si>
  <si>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</si>
  <si>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</si>
  <si>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</si>
  <si>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</si>
  <si>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</si>
  <si>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</si>
  <si>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</si>
  <si>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</si>
  <si>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</si>
  <si>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</si>
  <si>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</si>
  <si>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</si>
  <si>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</si>
  <si>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</si>
  <si>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</si>
  <si>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</si>
  <si>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</si>
  <si>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</si>
  <si>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</si>
  <si>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</si>
  <si>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</si>
  <si>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</si>
  <si>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</si>
  <si>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</si>
  <si>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</si>
  <si>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</si>
  <si>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</si>
  <si>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</si>
  <si>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</si>
  <si>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</si>
  <si>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</si>
  <si>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</si>
  <si>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</si>
  <si>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</si>
  <si>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</si>
  <si>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</si>
  <si>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</si>
  <si>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</si>
  <si>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</si>
  <si>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</si>
  <si>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</si>
  <si>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</si>
  <si>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</si>
  <si>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</si>
  <si>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</si>
  <si>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</si>
  <si>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</si>
  <si>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</si>
  <si>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</si>
  <si>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</si>
  <si>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</si>
  <si>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</si>
  <si>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</si>
  <si>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</si>
  <si>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</si>
  <si>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</si>
  <si>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</si>
  <si>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</si>
  <si>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</si>
  <si>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</si>
  <si>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</si>
  <si>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</si>
  <si>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</si>
  <si>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</si>
  <si>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</si>
  <si>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</si>
  <si>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</si>
  <si>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</si>
  <si>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</si>
  <si>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</si>
  <si>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</si>
  <si>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</si>
  <si>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</si>
  <si>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</si>
  <si>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</si>
  <si>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</si>
  <si>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</si>
  <si>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</si>
  <si>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</si>
  <si>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</si>
  <si>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</si>
  <si>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</si>
  <si>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</si>
  <si>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</si>
  <si>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</si>
  <si>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</si>
  <si>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</si>
  <si>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</si>
  <si>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</si>
  <si>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</si>
  <si>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</si>
  <si>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</si>
  <si>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</si>
  <si>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</si>
  <si>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</si>
  <si>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</si>
  <si>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</si>
  <si>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</si>
  <si>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</si>
  <si>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</si>
  <si>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</si>
  <si>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</si>
  <si>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</si>
  <si>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</si>
  <si>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</si>
  <si>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</si>
  <si>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</si>
  <si>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</si>
  <si>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</si>
  <si>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</si>
  <si>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</si>
  <si>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</si>
  <si>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</si>
  <si>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</si>
  <si>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</si>
  <si>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</si>
  <si>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</si>
  <si>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</si>
  <si>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</si>
  <si>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</si>
  <si>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</si>
  <si>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</si>
  <si>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</si>
  <si>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</si>
  <si>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</si>
  <si>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</si>
  <si>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</si>
  <si>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</si>
  <si>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</si>
  <si>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</si>
  <si>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</si>
  <si>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</si>
  <si>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</si>
  <si>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</si>
  <si>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</si>
  <si>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</si>
  <si>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</si>
  <si>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</si>
  <si>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</si>
  <si>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</si>
  <si>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</si>
  <si>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</si>
  <si>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</si>
  <si>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</si>
  <si>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</si>
  <si>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</si>
  <si>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</si>
  <si>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</si>
  <si>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</si>
  <si>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</si>
  <si>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</si>
  <si>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</si>
  <si>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</si>
  <si>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</si>
  <si>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</si>
  <si>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</si>
  <si>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</si>
  <si>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</si>
  <si>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</si>
  <si>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</si>
  <si>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</si>
  <si>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</si>
  <si>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</si>
  <si>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</si>
  <si>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</si>
  <si>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</si>
  <si>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</si>
  <si>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</si>
  <si>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</si>
  <si>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</si>
  <si>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</si>
  <si>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</si>
  <si>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</si>
  <si>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</si>
  <si>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</si>
  <si>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</si>
  <si>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</si>
  <si>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</si>
  <si>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</si>
  <si>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</si>
  <si>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</si>
  <si>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</si>
  <si>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</si>
  <si>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</si>
  <si>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</si>
  <si>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</si>
  <si>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</si>
  <si>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</si>
  <si>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</si>
  <si>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</si>
  <si>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</si>
  <si>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</si>
  <si>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</si>
  <si>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</si>
  <si>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</si>
  <si>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</si>
  <si>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</si>
  <si>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</si>
  <si>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</si>
  <si>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</si>
  <si>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</si>
  <si>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</si>
  <si>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</si>
  <si>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</si>
  <si>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</si>
  <si>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</si>
  <si>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</si>
  <si>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</si>
  <si>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</si>
  <si>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</si>
  <si>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</si>
  <si>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</si>
  <si>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</si>
  <si>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</si>
  <si>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</si>
  <si>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</si>
  <si>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</si>
  <si>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</si>
  <si>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</si>
  <si>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</si>
  <si>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</si>
  <si>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</si>
  <si>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</si>
  <si>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</si>
  <si>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</si>
  <si>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</si>
  <si>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</si>
  <si>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</si>
  <si>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</si>
  <si>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</si>
  <si>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</si>
  <si>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</si>
  <si>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</si>
  <si>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</si>
  <si>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</si>
  <si>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</si>
  <si>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</si>
  <si>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</si>
  <si>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</si>
  <si>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</si>
  <si>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</si>
  <si>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</si>
  <si>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</si>
  <si>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</si>
  <si>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</si>
  <si>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</si>
  <si>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</si>
  <si>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</si>
  <si>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</si>
  <si>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</si>
  <si>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</si>
  <si>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</si>
  <si>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</si>
  <si>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</si>
  <si>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</si>
  <si>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</si>
  <si>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</si>
  <si>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</si>
  <si>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</si>
  <si>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</si>
  <si>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</si>
  <si>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</si>
  <si>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</si>
  <si>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</si>
  <si>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</si>
  <si>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</si>
  <si>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</si>
  <si>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</si>
  <si>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</si>
  <si>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</si>
  <si>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</si>
  <si>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</si>
  <si>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</si>
  <si>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</si>
  <si>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</si>
  <si>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</si>
  <si>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</si>
  <si>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</si>
  <si>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</si>
  <si>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</si>
  <si>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</si>
  <si>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</si>
  <si>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</si>
  <si>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</si>
  <si>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</si>
  <si>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</si>
  <si>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</si>
  <si>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</si>
  <si>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</si>
  <si>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</si>
  <si>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</si>
  <si>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</si>
  <si>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</si>
  <si>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</si>
  <si>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</si>
  <si>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</si>
  <si>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</si>
  <si>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</si>
  <si>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</si>
  <si>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</si>
  <si>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</si>
  <si>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</si>
  <si>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</si>
  <si>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</si>
  <si>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</si>
  <si>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</si>
  <si>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</si>
  <si>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</si>
  <si>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</si>
  <si>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</si>
  <si>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</si>
  <si>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</si>
  <si>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</si>
  <si>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</si>
  <si>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</si>
  <si>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</si>
  <si>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</si>
  <si>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</si>
  <si>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</si>
  <si>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</si>
  <si>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</si>
  <si>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</si>
  <si>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</si>
  <si>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</si>
  <si>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</si>
  <si>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</si>
  <si>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</si>
  <si>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</si>
  <si>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</si>
  <si>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</si>
  <si>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</si>
  <si>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</si>
  <si>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</si>
  <si>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</si>
  <si>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</si>
  <si>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</si>
  <si>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</si>
  <si>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</si>
  <si>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</si>
  <si>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</si>
  <si>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</si>
  <si>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</si>
  <si>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</si>
  <si>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</si>
  <si>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</si>
  <si>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</si>
  <si>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</si>
  <si>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</si>
  <si>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</si>
  <si>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</si>
  <si>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</si>
  <si>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</si>
  <si>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</si>
  <si>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</si>
  <si>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</si>
  <si>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</si>
  <si>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</si>
  <si>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</si>
  <si>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</si>
  <si>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</si>
  <si>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</si>
  <si>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</si>
  <si>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</si>
  <si>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</si>
  <si>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</si>
  <si>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</si>
  <si>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</si>
  <si>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</si>
  <si>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</si>
  <si>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</si>
  <si>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</si>
  <si>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</si>
  <si>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</si>
  <si>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</si>
  <si>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</si>
  <si>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</si>
  <si>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</si>
  <si>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</si>
  <si>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</si>
  <si>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</si>
  <si>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</si>
  <si>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</si>
  <si>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</si>
  <si>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</si>
  <si>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</si>
  <si>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</si>
  <si>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</si>
  <si>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</si>
  <si>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</si>
  <si>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</si>
  <si>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</si>
  <si>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</si>
  <si>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</si>
  <si>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</si>
  <si>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</si>
  <si>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</si>
  <si>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</si>
  <si>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</si>
  <si>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</si>
  <si>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</si>
  <si>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</si>
  <si>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</si>
  <si>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</si>
  <si>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</si>
  <si>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</si>
  <si>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</si>
  <si>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</si>
  <si>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</si>
  <si>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</si>
  <si>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</si>
  <si>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</si>
  <si>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</si>
  <si>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</si>
  <si>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</si>
  <si>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</si>
  <si>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</si>
  <si>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</si>
  <si>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</si>
  <si>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</si>
  <si>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</si>
  <si>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</si>
  <si>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</si>
  <si>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</si>
  <si>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</si>
  <si>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</si>
  <si>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</si>
  <si>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</si>
  <si>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</si>
  <si>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</si>
  <si>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</si>
  <si>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</si>
  <si>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</si>
  <si>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</si>
  <si>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</si>
  <si>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</si>
  <si>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</si>
  <si>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</si>
  <si>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</si>
  <si>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</si>
  <si>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</si>
  <si>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</si>
  <si>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</si>
  <si>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</si>
  <si>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</si>
  <si>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</si>
  <si>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</si>
  <si>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</si>
  <si>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</si>
  <si>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</si>
  <si>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</si>
  <si>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</si>
  <si>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</si>
  <si>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</si>
  <si>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</si>
  <si>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</si>
  <si>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</si>
  <si>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</si>
  <si>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</si>
  <si>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</si>
  <si>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</si>
  <si>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</si>
  <si>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</si>
  <si>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</si>
  <si>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</si>
  <si>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</si>
  <si>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</si>
  <si>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</si>
  <si>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</si>
  <si>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</si>
  <si>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</si>
  <si>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</si>
  <si>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</si>
  <si>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</si>
  <si>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</si>
  <si>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</si>
  <si>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</si>
  <si>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</si>
  <si>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</si>
  <si>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</si>
  <si>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</si>
  <si>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</si>
  <si>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</si>
  <si>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</si>
  <si>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</si>
  <si>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</si>
  <si>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</si>
  <si>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</si>
  <si>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</si>
  <si>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</si>
  <si>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</si>
  <si>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</si>
  <si>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</si>
  <si>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</si>
  <si>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</si>
  <si>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</si>
  <si>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</si>
  <si>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</si>
  <si>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</si>
  <si>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</si>
  <si>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</si>
  <si>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</si>
  <si>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</si>
  <si>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</si>
  <si>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</si>
  <si>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</si>
  <si>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</si>
  <si>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</si>
  <si>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</si>
  <si>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</si>
  <si>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</si>
  <si>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</si>
  <si>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</si>
  <si>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</si>
  <si>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</si>
  <si>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</si>
  <si>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</si>
  <si>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</si>
  <si>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</si>
  <si>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</si>
  <si>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</si>
  <si>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</si>
  <si>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</si>
  <si>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</si>
  <si>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</si>
  <si>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</si>
  <si>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</si>
  <si>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</si>
  <si>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</si>
  <si>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</si>
  <si>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</si>
  <si>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</si>
  <si>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</si>
  <si>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</si>
  <si>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</si>
  <si>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</si>
  <si>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</si>
  <si>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</si>
  <si>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</si>
  <si>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</si>
  <si>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</si>
  <si>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</si>
  <si>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</si>
  <si>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</si>
  <si>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</si>
  <si>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</si>
  <si>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</si>
  <si>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</si>
  <si>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</si>
  <si>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</si>
  <si>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</si>
  <si>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</si>
  <si>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</si>
  <si>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</si>
  <si>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</si>
  <si>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</si>
  <si>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</si>
  <si>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</si>
  <si>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</si>
  <si>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</si>
  <si>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</si>
  <si>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</si>
  <si>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</si>
  <si>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</si>
  <si>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</si>
  <si>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</si>
  <si>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</si>
  <si>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</si>
  <si>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</si>
  <si>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</si>
  <si>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</si>
  <si>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</si>
  <si>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</si>
  <si>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</si>
  <si>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</si>
  <si>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</si>
  <si>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</si>
  <si>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</si>
  <si>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</si>
  <si>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</si>
  <si>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</si>
  <si>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</si>
  <si>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</si>
  <si>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</si>
  <si>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</si>
  <si>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</si>
  <si>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</si>
  <si>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</si>
  <si>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</si>
  <si>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</si>
  <si>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</si>
  <si>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</si>
  <si>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</si>
  <si>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</si>
  <si>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</si>
  <si>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</si>
  <si>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</si>
  <si>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</si>
  <si>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</si>
  <si>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</si>
  <si>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</si>
  <si>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</si>
  <si>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</si>
  <si>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</si>
  <si>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</si>
  <si>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</si>
  <si>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</si>
  <si>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</si>
  <si>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</si>
  <si>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</si>
  <si>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</si>
  <si>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</si>
  <si>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</si>
  <si>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</si>
  <si>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</si>
  <si>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</si>
  <si>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</si>
  <si>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</si>
  <si>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</si>
  <si>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</si>
  <si>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</si>
  <si>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</si>
  <si>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</si>
  <si>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</si>
  <si>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</si>
  <si>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</si>
  <si>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</si>
  <si>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</si>
  <si>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</si>
  <si>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</si>
  <si>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</si>
  <si>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</si>
  <si>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</si>
  <si>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</si>
  <si>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</si>
  <si>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</si>
  <si>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</si>
  <si>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</si>
  <si>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</si>
  <si>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</si>
  <si>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</si>
  <si>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</si>
  <si>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</si>
  <si>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</si>
  <si>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</si>
  <si>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</si>
  <si>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</si>
  <si>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</si>
  <si>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</si>
  <si>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</si>
  <si>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</si>
  <si>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</si>
  <si>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</si>
  <si>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</si>
  <si>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</si>
  <si>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</si>
  <si>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</si>
  <si>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</si>
  <si>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</si>
  <si>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</si>
  <si>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</si>
  <si>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</si>
  <si>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</si>
  <si>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</si>
  <si>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</si>
  <si>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</si>
  <si>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</si>
  <si>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</si>
  <si>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</si>
  <si>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</si>
  <si>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</si>
  <si>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</si>
  <si>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</si>
  <si>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</si>
  <si>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</si>
  <si>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</si>
  <si>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</si>
  <si>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</si>
  <si>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</si>
  <si>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</si>
  <si>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</si>
  <si>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</si>
  <si>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</si>
  <si>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</si>
  <si>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</si>
  <si>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</si>
  <si>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</si>
  <si>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</si>
  <si>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</si>
  <si>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</si>
  <si>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</si>
  <si>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</si>
  <si>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</si>
  <si>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</si>
  <si>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</si>
  <si>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</si>
  <si>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</si>
  <si>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</si>
  <si>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</si>
  <si>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</si>
  <si>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</si>
  <si>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</si>
  <si>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</si>
  <si>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</si>
  <si>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</si>
  <si>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</si>
  <si>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</si>
  <si>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</si>
  <si>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</si>
  <si>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</si>
  <si>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</si>
  <si>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</si>
  <si>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</si>
  <si>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</si>
  <si>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</si>
  <si>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</si>
  <si>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</si>
  <si>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</si>
  <si>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</si>
  <si>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</si>
  <si>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</si>
  <si>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</si>
  <si>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</si>
  <si>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</si>
  <si>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</si>
  <si>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</si>
  <si>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</si>
  <si>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</si>
  <si>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</si>
  <si>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</si>
  <si>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</si>
  <si>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</si>
  <si>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</si>
  <si>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</si>
  <si>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</si>
  <si>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</si>
  <si>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</si>
  <si>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</si>
  <si>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</si>
  <si>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</si>
  <si>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</si>
  <si>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</si>
  <si>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</si>
  <si>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</si>
  <si>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</si>
  <si>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</si>
  <si>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</si>
  <si>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</si>
  <si>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</si>
  <si>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</si>
  <si>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</si>
  <si>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</si>
  <si>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</si>
  <si>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</si>
  <si>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</si>
  <si>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</si>
  <si>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</si>
  <si>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</si>
  <si>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</si>
  <si>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</si>
  <si>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</si>
  <si>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</si>
  <si>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</si>
  <si>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</si>
  <si>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</si>
  <si>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</si>
  <si>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</si>
  <si>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</si>
  <si>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</si>
  <si>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</si>
  <si>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</si>
  <si>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</si>
  <si>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</si>
  <si>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</si>
  <si>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</si>
  <si>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</si>
  <si>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</si>
  <si>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</si>
  <si>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</si>
  <si>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</si>
  <si>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</si>
  <si>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</si>
  <si>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</si>
  <si>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</si>
  <si>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</si>
  <si>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</si>
  <si>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</si>
  <si>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</si>
  <si>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</si>
  <si>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</si>
  <si>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</si>
  <si>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</si>
  <si>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</si>
  <si>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</si>
  <si>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</si>
  <si>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</si>
  <si>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</si>
  <si>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</si>
  <si>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</si>
  <si>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</si>
  <si>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</si>
  <si>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</si>
  <si>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</si>
  <si>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</si>
  <si>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</si>
  <si>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</si>
  <si>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</si>
  <si>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</si>
  <si>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</si>
  <si>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</si>
  <si>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</si>
  <si>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</si>
  <si>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</si>
  <si>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</si>
  <si>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</si>
  <si>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</si>
  <si>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</si>
  <si>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</si>
  <si>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</si>
  <si>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</si>
  <si>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</si>
  <si>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</si>
  <si>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</si>
  <si>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</si>
  <si>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</si>
  <si>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</si>
  <si>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</si>
  <si>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</si>
  <si>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</si>
  <si>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</si>
  <si>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</si>
  <si>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</si>
  <si>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</si>
  <si>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</si>
  <si>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</si>
  <si>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</si>
  <si>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</si>
  <si>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</si>
  <si>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</si>
  <si>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</si>
  <si>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</si>
  <si>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</si>
  <si>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</si>
  <si>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</si>
  <si>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</si>
  <si>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</si>
  <si>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</si>
  <si>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</si>
  <si>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</si>
  <si>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</si>
  <si>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</si>
  <si>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</si>
  <si>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</si>
  <si>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</si>
  <si>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</si>
  <si>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</si>
  <si>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</si>
  <si>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</si>
  <si>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</si>
  <si>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</si>
  <si>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</si>
  <si>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</si>
  <si>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</si>
  <si>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</si>
  <si>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</si>
  <si>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</si>
  <si>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</si>
  <si>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</si>
  <si>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</si>
  <si>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</si>
  <si>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</si>
  <si>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</si>
  <si>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</si>
  <si>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</si>
  <si>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</si>
  <si>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</si>
  <si>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</si>
  <si>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</si>
  <si>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</si>
  <si>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</si>
  <si>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</si>
  <si>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</si>
  <si>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</si>
  <si>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</si>
  <si>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</si>
  <si>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</si>
  <si>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</si>
  <si>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</si>
  <si>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</si>
  <si>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</si>
  <si>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</si>
  <si>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</si>
  <si>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</si>
  <si>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</si>
  <si>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</si>
  <si>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</si>
  <si>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</si>
  <si>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</si>
  <si>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</si>
  <si>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</si>
  <si>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</si>
  <si>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</si>
  <si>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</si>
  <si>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</si>
  <si>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</si>
  <si>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</si>
  <si>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</si>
  <si>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</si>
  <si>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</si>
  <si>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</si>
  <si>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</si>
  <si>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</si>
  <si>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</si>
  <si>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</si>
  <si>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</si>
  <si>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</si>
  <si>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</si>
  <si>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</si>
  <si>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</si>
  <si>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</si>
  <si>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</si>
  <si>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</si>
  <si>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</si>
  <si>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</si>
  <si>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</si>
  <si>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</si>
  <si>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</si>
  <si>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</si>
  <si>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</si>
  <si>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</si>
  <si>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</si>
  <si>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</si>
  <si>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</si>
  <si>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</si>
  <si>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</si>
  <si>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</si>
  <si>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</si>
  <si>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</si>
  <si>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</si>
  <si>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</si>
  <si>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</si>
  <si>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</si>
  <si>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</si>
  <si>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</si>
  <si>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</si>
  <si>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</si>
  <si>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</si>
  <si>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</si>
  <si>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</si>
  <si>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</si>
  <si>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</si>
  <si>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</si>
  <si>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</si>
  <si>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</si>
  <si>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</si>
  <si>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</si>
  <si>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</si>
  <si>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</si>
  <si>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</si>
  <si>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</si>
  <si>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</si>
  <si>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</si>
  <si>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</si>
  <si>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</si>
  <si>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</si>
  <si>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</si>
  <si>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</si>
  <si>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</si>
  <si>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</si>
  <si>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</si>
  <si>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</si>
  <si>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</si>
  <si>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</si>
  <si>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</si>
  <si>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</si>
  <si>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</si>
  <si>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</si>
  <si>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</si>
  <si>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</si>
  <si>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</si>
  <si>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</si>
  <si>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</si>
  <si>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</si>
  <si>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</si>
  <si>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</si>
  <si>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</si>
  <si>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</si>
  <si>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</si>
  <si>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</si>
  <si>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</si>
  <si>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</si>
  <si>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</si>
  <si>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</si>
  <si>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</si>
  <si>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</si>
  <si>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</si>
  <si>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</si>
  <si>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</si>
  <si>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</si>
  <si>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</si>
  <si>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</si>
  <si>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</si>
  <si>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</si>
  <si>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</si>
  <si>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</si>
  <si>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</si>
  <si>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</si>
  <si>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</si>
  <si>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</si>
  <si>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</si>
  <si>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</si>
  <si>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</si>
  <si>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</si>
  <si>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</si>
  <si>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</si>
  <si>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</si>
  <si>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</si>
  <si>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</si>
  <si>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</si>
  <si>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</si>
  <si>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</si>
  <si>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</si>
  <si>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</si>
  <si>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</si>
  <si>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</si>
  <si>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</si>
  <si>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</si>
  <si>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</si>
  <si>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</si>
  <si>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</si>
  <si>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</si>
  <si>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</si>
  <si>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</si>
  <si>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</si>
  <si>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</si>
  <si>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</si>
  <si>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</si>
  <si>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</si>
  <si>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</si>
  <si>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</si>
  <si>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</si>
  <si>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</si>
  <si>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</si>
  <si>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</si>
  <si>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</si>
  <si>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</si>
  <si>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</si>
  <si>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</si>
  <si>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</si>
  <si>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</si>
  <si>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</si>
  <si>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</si>
  <si>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</si>
  <si>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</si>
  <si>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</si>
  <si>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</si>
  <si>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</si>
  <si>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</si>
  <si>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</si>
  <si>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</si>
  <si>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</si>
  <si>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</si>
  <si>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</si>
  <si>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</si>
  <si>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</si>
  <si>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</si>
  <si>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</si>
  <si>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</si>
  <si>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</si>
  <si>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</si>
  <si>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</si>
  <si>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</si>
  <si>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</si>
  <si>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</si>
  <si>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</si>
  <si>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</si>
  <si>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</si>
  <si>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</si>
  <si>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</si>
  <si>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</si>
  <si>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</si>
  <si>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</si>
  <si>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</si>
  <si>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</si>
  <si>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</si>
  <si>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</si>
  <si>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</si>
  <si>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</si>
  <si>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</si>
  <si>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</si>
  <si>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</si>
  <si>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</si>
  <si>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</si>
  <si>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</si>
  <si>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</si>
  <si>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</si>
  <si>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</si>
  <si>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</si>
  <si>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</si>
  <si>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</si>
  <si>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</si>
  <si>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</si>
  <si>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</si>
  <si>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</si>
  <si>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</si>
  <si>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</si>
  <si>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</si>
  <si>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</si>
  <si>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</si>
  <si>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</si>
  <si>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</si>
  <si>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</si>
  <si>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</si>
  <si>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</si>
  <si>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</si>
  <si>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</si>
  <si>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</si>
  <si>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</si>
  <si>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</si>
  <si>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</si>
  <si>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</si>
  <si>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</si>
  <si>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</si>
  <si>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</si>
  <si>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</si>
  <si>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</si>
  <si>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</si>
  <si>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</si>
  <si>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</si>
  <si>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</si>
  <si>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</si>
  <si>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</si>
  <si>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</si>
  <si>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</si>
  <si>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</si>
  <si>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</si>
  <si>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</si>
  <si>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</si>
  <si>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</si>
  <si>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</si>
  <si>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</si>
  <si>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</si>
  <si>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</si>
  <si>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</si>
  <si>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</si>
  <si>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</si>
  <si>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</si>
  <si>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</si>
  <si>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</si>
  <si>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</si>
  <si>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</si>
  <si>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</si>
  <si>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</si>
  <si>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</si>
  <si>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</si>
  <si>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</si>
  <si>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</si>
  <si>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</si>
  <si>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</si>
  <si>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</si>
  <si>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</si>
  <si>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</si>
  <si>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</si>
  <si>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</si>
  <si>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</si>
  <si>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</si>
  <si>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</si>
  <si>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</si>
  <si>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</si>
  <si>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</si>
  <si>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</si>
  <si>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</si>
  <si>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</si>
  <si>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</si>
  <si>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</si>
  <si>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</si>
  <si>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</si>
  <si>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</si>
  <si>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</si>
  <si>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</si>
  <si>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</si>
  <si>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</si>
  <si>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</si>
  <si>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</si>
  <si>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</si>
  <si>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</si>
  <si>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</si>
  <si>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</si>
  <si>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</si>
  <si>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</si>
  <si>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</si>
  <si>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</si>
  <si>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</si>
  <si>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</si>
  <si>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</si>
  <si>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</si>
  <si>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</si>
  <si>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</si>
  <si>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</si>
  <si>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</si>
  <si>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</si>
  <si>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</si>
  <si>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</si>
  <si>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</si>
  <si>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</si>
  <si>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</si>
  <si>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</si>
  <si>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</si>
  <si>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</si>
  <si>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</si>
  <si>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</si>
  <si>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</si>
  <si>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</si>
  <si>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</si>
  <si>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</si>
  <si>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</si>
  <si>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</si>
  <si>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</si>
  <si>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</si>
  <si>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</si>
  <si>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</si>
  <si>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</si>
  <si>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</si>
  <si>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</si>
  <si>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</si>
  <si>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</si>
  <si>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</si>
  <si>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</si>
  <si>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</si>
  <si>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</si>
  <si>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</si>
  <si>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</si>
  <si>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</si>
  <si>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</si>
  <si>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</si>
  <si>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</si>
  <si>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</si>
  <si>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</si>
  <si>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</si>
  <si>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</si>
  <si>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</si>
  <si>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</si>
  <si>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</si>
  <si>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</si>
  <si>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</si>
  <si>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</si>
  <si>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</si>
  <si>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</si>
  <si>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</si>
  <si>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</si>
  <si>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</si>
  <si>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</si>
  <si>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</si>
  <si>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</si>
  <si>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</si>
  <si>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</si>
  <si>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</si>
  <si>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</si>
  <si>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</si>
  <si>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</si>
  <si>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</si>
  <si>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</si>
  <si>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</si>
  <si>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</si>
  <si>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</si>
  <si>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</si>
  <si>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</si>
  <si>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</si>
  <si>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</si>
  <si>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</si>
  <si>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</si>
  <si>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</si>
  <si>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</si>
  <si>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</si>
  <si>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</si>
  <si>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</si>
  <si>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</si>
  <si>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</si>
  <si>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</si>
  <si>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</si>
  <si>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</si>
  <si>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</si>
  <si>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</si>
  <si>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</si>
  <si>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</si>
  <si>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</si>
  <si>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</si>
  <si>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</si>
  <si>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</si>
  <si>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</si>
  <si>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</si>
  <si>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</si>
  <si>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</si>
  <si>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</si>
  <si>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</si>
  <si>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</si>
  <si>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</si>
  <si>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</si>
  <si>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</si>
  <si>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</si>
  <si>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</si>
  <si>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</si>
  <si>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</si>
  <si>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</si>
  <si>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</si>
  <si>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</si>
  <si>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</si>
  <si>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</si>
  <si>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</si>
  <si>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</si>
  <si>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</si>
  <si>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</si>
  <si>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</si>
  <si>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</si>
  <si>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</si>
  <si>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</si>
  <si>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</si>
  <si>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</si>
  <si>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</si>
  <si>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</si>
  <si>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</si>
  <si>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</si>
  <si>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</si>
  <si>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</si>
  <si>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</si>
  <si>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</si>
  <si>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</si>
  <si>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</si>
  <si>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</si>
  <si>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</si>
  <si>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</si>
  <si>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</si>
  <si>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</si>
  <si>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</si>
  <si>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</si>
  <si>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</si>
  <si>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</si>
  <si>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</si>
  <si>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</si>
  <si>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</si>
  <si>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</si>
  <si>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</si>
  <si>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</si>
  <si>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</si>
  <si>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</si>
  <si>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</si>
  <si>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</si>
  <si>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</si>
  <si>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</si>
  <si>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</si>
  <si>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</si>
  <si>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</si>
  <si>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</si>
  <si>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</si>
  <si>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</si>
  <si>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</si>
  <si>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</si>
  <si>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</si>
  <si>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</si>
  <si>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</si>
  <si>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</si>
  <si>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</si>
  <si>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</si>
  <si>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</si>
  <si>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</si>
  <si>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</si>
  <si>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</si>
  <si>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</si>
  <si>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</si>
  <si>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</si>
  <si>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</si>
  <si>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</si>
  <si>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</si>
  <si>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</si>
  <si>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</si>
  <si>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</si>
  <si>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</si>
  <si>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</si>
  <si>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</si>
  <si>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</si>
  <si>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</si>
  <si>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</si>
  <si>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</si>
  <si>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</si>
  <si>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</si>
  <si>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</si>
  <si>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</si>
  <si>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</si>
  <si>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</si>
  <si>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</si>
  <si>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</si>
  <si>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</si>
  <si>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</si>
  <si>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</si>
  <si>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</si>
  <si>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</si>
  <si>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</si>
  <si>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</si>
  <si>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</si>
  <si>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</si>
  <si>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</si>
  <si>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</si>
  <si>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</si>
  <si>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</si>
  <si>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</si>
  <si>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</si>
  <si>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</si>
  <si>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</si>
  <si>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</si>
  <si>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</si>
  <si>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</si>
  <si>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</si>
  <si>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</si>
  <si>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</si>
  <si>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</si>
  <si>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</si>
  <si>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</si>
  <si>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</si>
  <si>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</si>
  <si>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</si>
  <si>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</si>
  <si>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</si>
  <si>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</si>
  <si>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</si>
  <si>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</si>
  <si>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</si>
  <si>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</si>
  <si>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</si>
  <si>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</si>
  <si>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</si>
  <si>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</si>
  <si>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</si>
  <si>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</si>
  <si>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</si>
  <si>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</si>
  <si>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</si>
  <si>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</si>
  <si>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</si>
  <si>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</si>
  <si>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</si>
  <si>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</si>
  <si>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</si>
  <si>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</si>
  <si>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</si>
  <si>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</si>
  <si>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</si>
  <si>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</si>
  <si>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</si>
  <si>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</si>
  <si>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</si>
  <si>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</si>
  <si>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</si>
  <si>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</si>
  <si>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</si>
  <si>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</si>
  <si>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</si>
  <si>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</si>
  <si>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</si>
  <si>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</si>
  <si>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</si>
  <si>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</si>
  <si>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</si>
  <si>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</si>
  <si>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</si>
  <si>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</si>
  <si>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</si>
  <si>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</si>
  <si>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</si>
  <si>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</si>
  <si>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</si>
  <si>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</si>
  <si>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</si>
  <si>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</si>
  <si>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</si>
  <si>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</si>
  <si>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</si>
  <si>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</si>
  <si>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</si>
  <si>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</si>
  <si>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</si>
  <si>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</si>
  <si>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</si>
  <si>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</si>
  <si>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</si>
  <si>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</si>
  <si>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</si>
  <si>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</si>
  <si>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</si>
  <si>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</si>
  <si>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</si>
  <si>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</si>
  <si>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</si>
  <si>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</si>
  <si>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</si>
  <si>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</si>
  <si>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</si>
  <si>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</si>
  <si>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</si>
  <si>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</si>
  <si>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</si>
  <si>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</si>
  <si>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</si>
  <si>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</si>
  <si>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</si>
  <si>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</si>
  <si>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</si>
  <si>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</si>
  <si>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</si>
  <si>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</si>
  <si>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</si>
  <si>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</si>
  <si>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</si>
  <si>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</si>
  <si>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</si>
  <si>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</si>
  <si>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</si>
  <si>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</si>
  <si>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</si>
  <si>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</si>
  <si>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</si>
  <si>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</si>
  <si>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</si>
  <si>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</si>
  <si>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</si>
  <si>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</si>
  <si>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</si>
  <si>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</si>
  <si>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</si>
  <si>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</si>
  <si>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</si>
  <si>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</si>
  <si>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</si>
  <si>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</si>
  <si>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</si>
  <si>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</si>
  <si>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</si>
  <si>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</si>
  <si>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</si>
  <si>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</si>
  <si>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</si>
  <si>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</si>
  <si>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</si>
  <si>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</si>
  <si>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</si>
  <si>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</si>
  <si>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</si>
  <si>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</si>
  <si>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</si>
  <si>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</si>
  <si>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</si>
  <si>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</si>
  <si>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</si>
  <si>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</si>
  <si>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</si>
  <si>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</si>
  <si>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</si>
  <si>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</si>
  <si>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</si>
  <si>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</si>
  <si>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</si>
  <si>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</si>
  <si>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</si>
  <si>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</si>
  <si>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</si>
  <si>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</si>
  <si>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</si>
  <si>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</si>
  <si>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</si>
  <si>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</si>
  <si>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</si>
  <si>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</si>
  <si>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</si>
  <si>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</si>
  <si>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</si>
  <si>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</si>
  <si>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</si>
  <si>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</si>
  <si>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</si>
  <si>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</si>
  <si>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</si>
  <si>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</si>
  <si>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</si>
  <si>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</si>
  <si>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</si>
  <si>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</si>
  <si>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</si>
  <si>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</si>
  <si>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</si>
  <si>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</si>
  <si>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</si>
  <si>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</si>
  <si>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</si>
  <si>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</si>
  <si>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</si>
  <si>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</si>
  <si>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</si>
  <si>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</si>
  <si>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</si>
  <si>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</si>
  <si>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</si>
  <si>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</si>
  <si>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</si>
  <si>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</si>
  <si>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</si>
  <si>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</si>
  <si>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</si>
  <si>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</si>
  <si>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</si>
  <si>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</si>
  <si>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</si>
  <si>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</si>
  <si>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</si>
  <si>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</si>
  <si>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</si>
  <si>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</si>
  <si>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</si>
  <si>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</si>
  <si>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</si>
  <si>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</si>
  <si>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</si>
  <si>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</si>
  <si>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</si>
  <si>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</si>
  <si>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</si>
  <si>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</si>
  <si>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</si>
  <si>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</si>
  <si>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</si>
  <si>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</si>
  <si>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</si>
  <si>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</si>
  <si>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</si>
  <si>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</si>
  <si>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</si>
  <si>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</si>
  <si>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</si>
  <si>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</si>
  <si>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</si>
  <si>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</si>
  <si>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</si>
  <si>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</si>
  <si>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</si>
  <si>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</si>
  <si>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</si>
  <si>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</si>
  <si>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</si>
  <si>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</si>
  <si>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</si>
  <si>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</si>
  <si>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</si>
  <si>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</si>
  <si>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</si>
  <si>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</si>
  <si>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</si>
  <si>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</si>
  <si>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</si>
  <si>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</si>
  <si>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</si>
  <si>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</si>
  <si>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</si>
  <si>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</si>
  <si>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</si>
  <si>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</si>
  <si>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</si>
  <si>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</si>
  <si>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</si>
  <si>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</si>
  <si>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</si>
  <si>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</si>
  <si>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</si>
  <si>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</si>
  <si>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</si>
  <si>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</si>
  <si>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</si>
  <si>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</si>
  <si>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</si>
  <si>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</si>
  <si>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</si>
  <si>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</si>
  <si>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</si>
  <si>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</si>
  <si>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</si>
  <si>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</si>
  <si>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</si>
  <si>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</si>
  <si>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</si>
  <si>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</si>
  <si>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</si>
  <si>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</si>
  <si>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</si>
  <si>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</si>
  <si>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</si>
  <si>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</si>
  <si>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</si>
  <si>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</si>
  <si>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</si>
  <si>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</si>
  <si>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</si>
  <si>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</si>
  <si>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</si>
  <si>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</si>
  <si>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</si>
  <si>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</si>
  <si>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</si>
  <si>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</si>
  <si>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</si>
  <si>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</si>
  <si>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</si>
  <si>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</si>
  <si>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</si>
  <si>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</si>
  <si>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</si>
  <si>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</si>
  <si>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</si>
  <si>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</si>
  <si>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</si>
  <si>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</si>
  <si>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</si>
  <si>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</si>
  <si>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</si>
  <si>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</si>
  <si>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</si>
  <si>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</si>
  <si>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</si>
  <si>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</si>
  <si>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</si>
  <si>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</si>
  <si>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</si>
  <si>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</si>
  <si>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</si>
  <si>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</si>
  <si>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</si>
  <si>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</si>
  <si>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</si>
  <si>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</si>
  <si>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</si>
  <si>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</si>
  <si>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</si>
  <si>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</si>
  <si>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</si>
  <si>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</si>
  <si>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</si>
  <si>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</si>
  <si>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</si>
  <si>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</si>
  <si>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</si>
  <si>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</si>
  <si>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</si>
  <si>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</si>
  <si>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</si>
  <si>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</si>
  <si>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</si>
  <si>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</si>
  <si>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</si>
  <si>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</si>
  <si>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</si>
  <si>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</si>
  <si>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</si>
  <si>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</si>
  <si>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</si>
  <si>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</si>
  <si>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</si>
  <si>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</si>
  <si>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</si>
  <si>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</si>
  <si>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</si>
  <si>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</si>
  <si>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</si>
  <si>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</si>
  <si>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</si>
  <si>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</si>
  <si>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</si>
  <si>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</si>
  <si>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</si>
  <si>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</si>
  <si>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</si>
  <si>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</si>
  <si>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</si>
  <si>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</si>
  <si>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</si>
  <si>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</si>
  <si>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</si>
  <si>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</si>
  <si>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</si>
  <si>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</si>
  <si>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</si>
  <si>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</si>
  <si>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</si>
  <si>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</si>
  <si>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</si>
  <si>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</si>
  <si>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</si>
  <si>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</si>
  <si>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</si>
  <si>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</si>
  <si>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</si>
  <si>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</si>
  <si>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</si>
  <si>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</si>
  <si>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</si>
  <si>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</si>
  <si>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</si>
  <si>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</si>
  <si>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</si>
  <si>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</si>
  <si>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</si>
  <si>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</si>
  <si>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</si>
  <si>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</si>
  <si>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</si>
  <si>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</si>
  <si>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</si>
  <si>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</si>
  <si>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</si>
  <si>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</si>
  <si>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</si>
  <si>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</si>
  <si>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</si>
  <si>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</si>
  <si>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</si>
  <si>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</si>
  <si>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</si>
  <si>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</si>
  <si>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</si>
  <si>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</si>
  <si>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</si>
  <si>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</si>
  <si>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</si>
  <si>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</si>
  <si>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</si>
  <si>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</si>
  <si>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</si>
  <si>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</si>
  <si>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</si>
  <si>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</si>
  <si>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</si>
  <si>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</si>
  <si>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</si>
  <si>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</si>
  <si>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</si>
  <si>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</si>
  <si>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</si>
  <si>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</si>
  <si>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</si>
  <si>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</si>
  <si>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</si>
  <si>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</si>
  <si>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</si>
  <si>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</si>
  <si>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</si>
  <si>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</si>
  <si>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</si>
  <si>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</si>
  <si>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</si>
  <si>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</si>
  <si>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</si>
  <si>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</si>
  <si>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</si>
  <si>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</si>
  <si>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</si>
  <si>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</si>
  <si>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</si>
  <si>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</si>
  <si>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</si>
  <si>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</si>
  <si>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</si>
  <si>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</si>
  <si>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</si>
  <si>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</si>
  <si>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</si>
  <si>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</si>
  <si>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</si>
  <si>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</si>
  <si>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</si>
  <si>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</si>
  <si>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</si>
  <si>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</si>
  <si>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</si>
  <si>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</si>
  <si>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</si>
  <si>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</si>
  <si>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</si>
  <si>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</si>
  <si>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</si>
  <si>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</si>
  <si>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</si>
  <si>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</si>
  <si>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</si>
  <si>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</si>
  <si>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</si>
  <si>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</si>
  <si>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</si>
  <si>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</si>
  <si>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</si>
  <si>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</si>
  <si>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</si>
  <si>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</si>
  <si>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</si>
  <si>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</si>
  <si>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</si>
  <si>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</si>
  <si>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</si>
  <si>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</si>
  <si>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</si>
  <si>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</si>
  <si>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</si>
  <si>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</si>
  <si>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</si>
  <si>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</si>
  <si>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</si>
  <si>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</si>
  <si>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</si>
  <si>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</si>
  <si>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</si>
  <si>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</si>
  <si>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</si>
  <si>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</si>
  <si>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</si>
  <si>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</si>
  <si>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</si>
  <si>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</si>
  <si>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</si>
  <si>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</si>
  <si>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</si>
  <si>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</si>
  <si>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</si>
  <si>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</si>
  <si>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</si>
  <si>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</si>
  <si>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</si>
  <si>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</si>
  <si>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</si>
  <si>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</si>
  <si>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</si>
  <si>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</si>
  <si>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</si>
  <si>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</si>
  <si>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</si>
  <si>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</si>
  <si>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</si>
  <si>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</si>
  <si>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</si>
  <si>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</si>
  <si>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</si>
  <si>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</si>
  <si>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</si>
  <si>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</si>
  <si>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</si>
  <si>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</si>
  <si>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</si>
  <si>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</si>
  <si>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</si>
  <si>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</si>
  <si>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</si>
  <si>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</si>
  <si>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</si>
  <si>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</si>
  <si>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</si>
  <si>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</si>
  <si>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</si>
  <si>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</si>
  <si>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</si>
  <si>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</si>
  <si>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</si>
  <si>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</si>
  <si>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</si>
  <si>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</si>
  <si>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</si>
  <si>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</si>
  <si>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</si>
  <si>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</si>
  <si>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</si>
  <si>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</si>
  <si>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</si>
  <si>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</si>
  <si>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</si>
  <si>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</si>
  <si>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</si>
  <si>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</si>
  <si>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</si>
  <si>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</si>
  <si>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</si>
  <si>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</si>
  <si>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</si>
  <si>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</si>
  <si>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</si>
  <si>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</si>
  <si>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</si>
  <si>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</si>
  <si>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</si>
  <si>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</si>
  <si>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</si>
  <si>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</si>
  <si>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</si>
  <si>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</si>
  <si>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</si>
  <si>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</si>
  <si>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</si>
  <si>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</si>
  <si>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</si>
  <si>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</si>
  <si>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</si>
  <si>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</si>
  <si>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</si>
  <si>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</si>
  <si>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</si>
  <si>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</si>
  <si>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</si>
  <si>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</si>
  <si>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</si>
  <si>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</si>
  <si>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</si>
  <si>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</si>
  <si>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</si>
  <si>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</si>
  <si>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</si>
  <si>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</si>
  <si>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</si>
  <si>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</si>
  <si>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</si>
  <si>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</si>
  <si>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</si>
  <si>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</si>
  <si>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</si>
  <si>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</si>
  <si>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</si>
  <si>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</si>
  <si>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</si>
  <si>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</si>
  <si>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</si>
  <si>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</si>
  <si>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</si>
  <si>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</si>
  <si>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</si>
  <si>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</si>
  <si>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</si>
  <si>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</si>
  <si>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</si>
  <si>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</si>
  <si>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</si>
  <si>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</si>
  <si>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</si>
  <si>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</si>
  <si>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</si>
  <si>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</si>
  <si>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</si>
  <si>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</si>
  <si>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</si>
  <si>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</si>
  <si>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</si>
  <si>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</si>
  <si>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</si>
  <si>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</si>
  <si>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</si>
  <si>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</si>
  <si>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</si>
  <si>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</si>
  <si>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</si>
  <si>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</si>
  <si>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</si>
  <si>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</si>
  <si>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</si>
  <si>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</si>
  <si>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</si>
  <si>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</si>
  <si>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</si>
  <si>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</si>
  <si>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</si>
  <si>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</si>
  <si>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</si>
  <si>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</si>
  <si>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</si>
  <si>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</si>
  <si>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</si>
  <si>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</si>
  <si>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</si>
  <si>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</si>
  <si>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</si>
  <si>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</si>
  <si>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</si>
  <si>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</si>
  <si>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</si>
  <si>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</si>
  <si>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</si>
  <si>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</si>
  <si>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</si>
  <si>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</si>
  <si>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</si>
  <si>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</si>
  <si>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</si>
  <si>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</si>
  <si>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</si>
  <si>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</si>
  <si>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</si>
  <si>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</si>
  <si>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</si>
  <si>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</si>
  <si>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</si>
  <si>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</si>
  <si>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</si>
  <si>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</si>
  <si>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</si>
  <si>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</si>
  <si>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</si>
  <si>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</si>
  <si>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</si>
  <si>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</si>
  <si>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</si>
  <si>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</si>
  <si>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</si>
  <si>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</si>
  <si>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</si>
  <si>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</si>
  <si>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</si>
  <si>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</si>
  <si>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</si>
  <si>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</si>
  <si>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</si>
  <si>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</si>
  <si>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</si>
  <si>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</si>
  <si>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</si>
  <si>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</si>
  <si>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</si>
  <si>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</si>
  <si>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</si>
  <si>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</si>
  <si>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</si>
  <si>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</si>
  <si>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</si>
  <si>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</si>
  <si>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</si>
  <si>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</si>
  <si>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</si>
  <si>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</si>
  <si>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</si>
  <si>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</si>
  <si>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</si>
  <si>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</si>
  <si>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</si>
  <si>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</si>
  <si>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</si>
  <si>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</si>
  <si>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</si>
  <si>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</si>
  <si>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</si>
  <si>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</si>
  <si>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</si>
  <si>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</si>
  <si>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</si>
  <si>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</si>
  <si>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</si>
  <si>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</si>
  <si>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</si>
  <si>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</si>
  <si>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</si>
  <si>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</si>
  <si>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</si>
  <si>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</si>
  <si>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</si>
  <si>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</si>
  <si>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</si>
  <si>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</si>
  <si>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</si>
  <si>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</si>
  <si>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</si>
  <si>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</si>
  <si>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</si>
  <si>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</si>
  <si>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</si>
  <si>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</si>
  <si>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</si>
  <si>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</si>
  <si>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</si>
  <si>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</si>
  <si>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</si>
  <si>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</si>
  <si>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</si>
  <si>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</si>
  <si>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</si>
  <si>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</si>
  <si>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</si>
  <si>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</si>
  <si>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</si>
  <si>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</si>
  <si>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</si>
  <si>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</si>
  <si>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</si>
  <si>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</si>
  <si>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</si>
  <si>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</si>
  <si>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</si>
  <si>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</si>
  <si>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</si>
  <si>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</si>
  <si>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</si>
  <si>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</si>
  <si>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</si>
  <si>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</si>
  <si>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</si>
  <si>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</si>
  <si>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</si>
  <si>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</si>
  <si>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</si>
  <si>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</si>
  <si>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</si>
  <si>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</si>
  <si>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</si>
  <si>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</si>
  <si>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</si>
  <si>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</si>
  <si>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</si>
  <si>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</si>
  <si>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</si>
  <si>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</si>
  <si>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</si>
  <si>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</si>
  <si>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</si>
  <si>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</si>
  <si>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</si>
  <si>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</si>
  <si>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</si>
  <si>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</si>
  <si>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</si>
  <si>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</si>
  <si>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</si>
  <si>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</si>
  <si>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</si>
  <si>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</si>
  <si>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</si>
  <si>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</si>
  <si>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</si>
  <si>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</si>
  <si>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</si>
  <si>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</si>
  <si>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</si>
  <si>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</si>
  <si>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</si>
  <si>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</si>
  <si>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</si>
  <si>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</si>
  <si>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</si>
  <si>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</si>
  <si>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</si>
  <si>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</si>
  <si>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</si>
  <si>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</si>
  <si>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</si>
  <si>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</si>
  <si>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</si>
  <si>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</si>
  <si>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</si>
  <si>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</si>
  <si>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</si>
  <si>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</si>
  <si>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</si>
  <si>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</si>
  <si>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</si>
  <si>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</si>
  <si>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</si>
  <si>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</si>
  <si>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</si>
  <si>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</si>
  <si>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</si>
  <si>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</si>
  <si>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</si>
  <si>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</si>
  <si>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</si>
  <si>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</si>
  <si>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</si>
  <si>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</si>
  <si>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</si>
  <si>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</si>
  <si>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</si>
  <si>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</si>
  <si>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</si>
  <si>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</si>
  <si>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</si>
  <si>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</si>
  <si>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</si>
  <si>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</si>
  <si>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</si>
  <si>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</si>
  <si>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</si>
  <si>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</si>
  <si>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</si>
  <si>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</si>
  <si>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</si>
  <si>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</si>
  <si>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</si>
  <si>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</si>
  <si>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</si>
  <si>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</si>
  <si>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</si>
  <si>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</si>
  <si>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</si>
  <si>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</si>
  <si>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</si>
  <si>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</si>
  <si>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</si>
  <si>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</si>
  <si>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</si>
  <si>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</si>
  <si>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</si>
  <si>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</si>
  <si>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</si>
  <si>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</si>
  <si>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</si>
  <si>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</si>
  <si>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</si>
  <si>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</si>
  <si>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</si>
  <si>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</si>
  <si>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</si>
  <si>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</si>
  <si>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</si>
  <si>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</si>
  <si>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</si>
  <si>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</si>
  <si>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</si>
  <si>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</si>
  <si>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</si>
  <si>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</si>
  <si>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</si>
  <si>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</si>
  <si>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</si>
  <si>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</si>
  <si>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</si>
  <si>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</si>
  <si>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</si>
  <si>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</si>
  <si>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</si>
  <si>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</si>
  <si>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</si>
  <si>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</si>
  <si>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</si>
  <si>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</si>
  <si>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</si>
  <si>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</si>
  <si>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</si>
  <si>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</si>
  <si>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</si>
  <si>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</si>
  <si>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</si>
  <si>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</si>
  <si>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</si>
  <si>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</si>
  <si>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</si>
  <si>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</si>
  <si>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</si>
  <si>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</si>
  <si>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</si>
  <si>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</si>
  <si>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</si>
  <si>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</si>
  <si>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</si>
  <si>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</si>
  <si>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</si>
  <si>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</si>
  <si>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</si>
  <si>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</si>
  <si>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</si>
  <si>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</si>
  <si>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</si>
  <si>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</si>
  <si>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</si>
  <si>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</si>
  <si>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</si>
  <si>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</si>
  <si>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</si>
  <si>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</si>
  <si>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</si>
  <si>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</si>
  <si>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</si>
  <si>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</si>
  <si>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</si>
  <si>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</si>
  <si>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</si>
  <si>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</si>
  <si>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</si>
  <si>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</si>
  <si>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</si>
  <si>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</si>
  <si>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</si>
  <si>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</si>
  <si>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</si>
  <si>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</si>
  <si>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</si>
  <si>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</si>
  <si>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</si>
  <si>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</si>
  <si>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</si>
  <si>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</si>
  <si>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</si>
  <si>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</si>
  <si>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</si>
  <si>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</si>
  <si>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</si>
  <si>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</si>
  <si>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</si>
  <si>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</si>
  <si>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</si>
  <si>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</si>
  <si>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</si>
  <si>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</si>
  <si>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</si>
  <si>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</si>
  <si>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</si>
  <si>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</si>
  <si>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</si>
  <si>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</si>
  <si>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</si>
  <si>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</si>
  <si>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</si>
  <si>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</si>
  <si>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</si>
  <si>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</si>
  <si>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</si>
  <si>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</si>
  <si>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</si>
  <si>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</si>
  <si>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</si>
  <si>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</si>
  <si>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</si>
  <si>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</si>
  <si>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</si>
  <si>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</si>
  <si>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</si>
  <si>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</si>
  <si>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</si>
  <si>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</si>
  <si>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</si>
  <si>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</si>
  <si>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</si>
  <si>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</si>
  <si>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</si>
  <si>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</si>
  <si>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</si>
  <si>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</si>
  <si>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</si>
  <si>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</si>
  <si>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</si>
  <si>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</si>
  <si>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</si>
  <si>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</si>
  <si>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</si>
  <si>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</si>
  <si>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</si>
  <si>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</si>
  <si>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</si>
  <si>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</si>
  <si>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</si>
  <si>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</si>
  <si>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</si>
  <si>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</si>
  <si>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</si>
  <si>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</si>
  <si>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</si>
  <si>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</si>
  <si>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</si>
  <si>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</si>
  <si>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</si>
  <si>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</si>
  <si>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</si>
  <si>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</si>
  <si>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</si>
  <si>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</si>
  <si>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</si>
  <si>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</si>
  <si>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</si>
  <si>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</si>
  <si>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</si>
  <si>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</si>
  <si>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</si>
  <si>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</si>
  <si>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</si>
  <si>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</si>
  <si>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</si>
  <si>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</si>
  <si>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</si>
  <si>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</si>
  <si>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</si>
  <si>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</si>
  <si>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</si>
  <si>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</si>
  <si>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</si>
  <si>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</si>
  <si>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</si>
  <si>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</si>
  <si>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</si>
  <si>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</si>
  <si>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</si>
  <si>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</si>
  <si>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</si>
  <si>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</si>
  <si>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</si>
  <si>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</si>
  <si>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</si>
  <si>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</si>
  <si>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</si>
  <si>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</si>
  <si>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</si>
  <si>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</si>
  <si>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</si>
  <si>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</si>
  <si>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</si>
  <si>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</si>
  <si>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</si>
  <si>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</si>
  <si>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</si>
  <si>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</si>
  <si>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</si>
  <si>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</si>
  <si>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</si>
  <si>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</si>
  <si>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</si>
  <si>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</si>
  <si>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</si>
  <si>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</si>
  <si>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</si>
  <si>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</si>
  <si>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</si>
  <si>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</si>
  <si>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</si>
  <si>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</si>
  <si>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</si>
  <si>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</si>
  <si>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</si>
  <si>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</si>
  <si>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</si>
  <si>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</si>
  <si>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</si>
  <si>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</si>
  <si>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</si>
  <si>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</si>
  <si>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</si>
  <si>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</si>
  <si>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</si>
  <si>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</si>
  <si>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</si>
  <si>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</si>
  <si>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</si>
  <si>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</si>
  <si>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</si>
  <si>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</si>
  <si>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</si>
  <si>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</si>
  <si>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</si>
  <si>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</si>
  <si>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</si>
  <si>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</si>
  <si>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</si>
  <si>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</si>
  <si>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</si>
  <si>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</si>
  <si>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</si>
  <si>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</si>
  <si>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</si>
  <si>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</si>
  <si>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</si>
  <si>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</si>
  <si>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</si>
  <si>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</si>
  <si>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</si>
  <si>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</si>
  <si>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</si>
  <si>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</si>
  <si>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</si>
  <si>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</si>
  <si>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</si>
  <si>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</si>
  <si>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</si>
  <si>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</si>
  <si>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</si>
  <si>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</si>
  <si>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</si>
  <si>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</si>
  <si>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</si>
  <si>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</si>
  <si>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</si>
  <si>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</si>
  <si>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</si>
  <si>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</si>
  <si>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</si>
  <si>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</si>
  <si>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</si>
  <si>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</si>
  <si>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</si>
  <si>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</si>
  <si>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</si>
  <si>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</si>
  <si>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</si>
  <si>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</si>
  <si>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</si>
  <si>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</si>
  <si>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</si>
  <si>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</si>
  <si>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</si>
  <si>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</si>
  <si>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</si>
  <si>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</si>
  <si>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</si>
  <si>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</si>
  <si>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</si>
  <si>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</si>
  <si>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</si>
  <si>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</si>
  <si>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</si>
  <si>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</si>
  <si>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</si>
  <si>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</si>
  <si>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</si>
  <si>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</si>
  <si>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</si>
  <si>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</si>
  <si>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</si>
  <si>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</si>
  <si>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</si>
  <si>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</si>
  <si>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</si>
  <si>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</si>
  <si>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</si>
  <si>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</si>
  <si>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</si>
  <si>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</si>
  <si>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</si>
  <si>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</si>
  <si>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</si>
  <si>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</si>
  <si>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</si>
  <si>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</si>
  <si>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</si>
  <si>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</si>
  <si>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</si>
  <si>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</si>
  <si>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</si>
  <si>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</si>
  <si>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</si>
  <si>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</si>
  <si>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</si>
  <si>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</si>
  <si>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</si>
  <si>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</si>
  <si>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</si>
  <si>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</si>
  <si>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</si>
  <si>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</si>
  <si>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</si>
  <si>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</si>
  <si>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</si>
  <si>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</si>
  <si>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</si>
  <si>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</si>
  <si>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</si>
  <si>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</si>
  <si>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</si>
  <si>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</si>
  <si>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</si>
  <si>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</si>
  <si>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</si>
  <si>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</si>
  <si>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</si>
  <si>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</si>
  <si>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</si>
  <si>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</si>
  <si>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</si>
  <si>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</si>
  <si>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</si>
  <si>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</si>
  <si>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</si>
  <si>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</si>
  <si>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</si>
  <si>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</si>
  <si>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</si>
  <si>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</si>
  <si>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</si>
  <si>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</si>
  <si>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</si>
  <si>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</si>
  <si>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</si>
  <si>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</si>
  <si>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</si>
  <si>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</si>
  <si>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</si>
  <si>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</si>
  <si>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</si>
  <si>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</si>
  <si>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</si>
  <si>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</si>
  <si>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</si>
  <si>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</si>
  <si>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</si>
  <si>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</si>
  <si>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</si>
  <si>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</si>
  <si>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</si>
  <si>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</si>
  <si>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</si>
  <si>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</si>
  <si>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</si>
  <si>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</si>
  <si>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</si>
  <si>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</si>
  <si>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</si>
  <si>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</si>
  <si>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</si>
  <si>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</si>
  <si>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</si>
  <si>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</si>
  <si>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</si>
  <si>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</si>
  <si>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</si>
  <si>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</si>
  <si>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</si>
  <si>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</si>
  <si>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</si>
  <si>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</si>
  <si>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</si>
  <si>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</si>
  <si>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</si>
  <si>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</si>
  <si>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</si>
  <si>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</si>
  <si>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</si>
  <si>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</si>
  <si>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</si>
  <si>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</si>
  <si>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</si>
  <si>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</si>
  <si>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</si>
  <si>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</si>
  <si>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</si>
  <si>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</si>
  <si>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</si>
  <si>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</si>
  <si>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</si>
  <si>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</si>
  <si>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</si>
  <si>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</si>
  <si>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</si>
  <si>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</si>
  <si>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</si>
  <si>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</si>
  <si>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</si>
  <si>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</si>
  <si>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</si>
  <si>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</si>
  <si>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</si>
  <si>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</si>
  <si>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</si>
  <si>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</si>
  <si>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</si>
  <si>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</si>
  <si>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</si>
  <si>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</si>
  <si>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</si>
  <si>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</si>
  <si>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</si>
  <si>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</si>
  <si>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</si>
  <si>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</si>
  <si>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</si>
  <si>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</si>
  <si>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</si>
  <si>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</si>
  <si>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</si>
  <si>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</si>
  <si>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</si>
  <si>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</si>
  <si>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</si>
  <si>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</si>
  <si>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</si>
  <si>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</si>
  <si>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</si>
  <si>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</si>
  <si>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</si>
  <si>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</si>
  <si>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</si>
  <si>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</si>
  <si>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</si>
  <si>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</si>
  <si>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</si>
  <si>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</si>
  <si>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</si>
  <si>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</si>
  <si>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</si>
  <si>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</si>
  <si>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</si>
  <si>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</si>
  <si>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</si>
  <si>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</si>
  <si>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</si>
  <si>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</si>
  <si>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</si>
  <si>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</si>
  <si>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</si>
  <si>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</si>
  <si>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</si>
  <si>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</si>
  <si>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</si>
  <si>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</si>
  <si>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</si>
  <si>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</si>
  <si>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</si>
  <si>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</si>
  <si>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</si>
  <si>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</si>
  <si>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</si>
  <si>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</si>
  <si>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</si>
  <si>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</si>
  <si>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</si>
  <si>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</si>
  <si>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</si>
  <si>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</si>
  <si>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</si>
  <si>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</si>
  <si>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</si>
  <si>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</si>
  <si>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</si>
  <si>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</si>
  <si>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</si>
  <si>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</si>
  <si>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</si>
  <si>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</si>
  <si>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</si>
  <si>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</si>
  <si>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</si>
  <si>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</si>
  <si>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</si>
  <si>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</si>
  <si>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</si>
  <si>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</si>
  <si>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</si>
  <si>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</si>
  <si>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</si>
  <si>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</si>
  <si>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</si>
  <si>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</si>
  <si>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</si>
  <si>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</si>
  <si>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</si>
  <si>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</si>
  <si>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</si>
  <si>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</si>
  <si>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</si>
  <si>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</si>
  <si>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</si>
  <si>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</si>
  <si>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</si>
  <si>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</si>
  <si>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</si>
  <si>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</si>
  <si>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</si>
  <si>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</si>
  <si>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</si>
  <si>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</si>
  <si>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</si>
  <si>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</si>
  <si>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</si>
  <si>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</si>
  <si>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</si>
  <si>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</si>
  <si>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</si>
  <si>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</si>
  <si>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</si>
  <si>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</si>
  <si>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</si>
  <si>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</si>
  <si>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</si>
  <si>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</si>
  <si>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</si>
  <si>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</si>
  <si>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</si>
  <si>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</si>
  <si>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</si>
  <si>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</si>
  <si>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</si>
  <si>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</si>
  <si>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</si>
  <si>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</si>
  <si>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</si>
  <si>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</si>
  <si>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</si>
  <si>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</si>
  <si>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</si>
  <si>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</si>
  <si>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</si>
  <si>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</si>
  <si>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</si>
  <si>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</si>
  <si>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</si>
  <si>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</si>
  <si>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</si>
  <si>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</si>
  <si>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</si>
  <si>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</si>
  <si>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</si>
  <si>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</si>
  <si>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</si>
  <si>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</si>
  <si>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</si>
  <si>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</si>
  <si>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</si>
  <si>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</si>
  <si>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</si>
  <si>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</si>
  <si>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</si>
  <si>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</si>
  <si>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</si>
  <si>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</si>
  <si>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</si>
  <si>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</si>
  <si>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</si>
  <si>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</si>
  <si>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</si>
  <si>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</si>
  <si>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</si>
  <si>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</si>
  <si>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</si>
  <si>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</si>
  <si>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</si>
  <si>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</si>
  <si>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</si>
  <si>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</si>
  <si>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</si>
  <si>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</si>
  <si>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</si>
  <si>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</si>
  <si>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</si>
  <si>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</si>
  <si>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</si>
  <si>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</si>
  <si>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</si>
  <si>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</si>
  <si>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</si>
  <si>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</si>
  <si>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</si>
  <si>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</si>
  <si>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</si>
  <si>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</si>
  <si>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</si>
  <si>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</si>
  <si>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</si>
  <si>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</si>
  <si>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</si>
  <si>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</si>
  <si>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</si>
  <si>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</si>
  <si>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</si>
  <si>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</si>
  <si>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</si>
  <si>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</si>
  <si>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</si>
  <si>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</si>
  <si>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</si>
  <si>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</si>
  <si>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</si>
  <si>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</si>
  <si>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</si>
  <si>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</si>
  <si>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</si>
  <si>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</si>
  <si>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</si>
  <si>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</si>
  <si>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</si>
  <si>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</si>
  <si>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</si>
  <si>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</si>
  <si>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</si>
  <si>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</si>
  <si>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</si>
  <si>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</si>
  <si>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</si>
  <si>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</si>
  <si>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</si>
  <si>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</si>
  <si>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</si>
  <si>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</si>
  <si>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</si>
  <si>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</si>
  <si>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</si>
  <si>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</si>
  <si>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</si>
  <si>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</si>
  <si>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</si>
  <si>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</si>
  <si>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</si>
  <si>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</si>
  <si>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</si>
  <si>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</si>
  <si>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</si>
  <si>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</si>
  <si>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</si>
  <si>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</si>
  <si>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</si>
  <si>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</si>
  <si>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</si>
  <si>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</si>
  <si>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</si>
  <si>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</si>
  <si>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</si>
  <si>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</si>
  <si>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</si>
  <si>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</si>
  <si>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</si>
  <si>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</si>
  <si>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</si>
  <si>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</si>
  <si>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</si>
  <si>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</si>
  <si>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</si>
  <si>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</si>
  <si>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</si>
  <si>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</si>
  <si>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</si>
  <si>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</si>
  <si>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</si>
  <si>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</si>
  <si>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</si>
  <si>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</si>
  <si>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</si>
  <si>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</si>
  <si>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</si>
  <si>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</si>
  <si>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</si>
  <si>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</si>
  <si>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</si>
  <si>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</si>
  <si>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</si>
  <si>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</si>
  <si>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</si>
  <si>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</si>
  <si>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</si>
  <si>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</si>
  <si>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</si>
  <si>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</si>
  <si>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</si>
  <si>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</si>
  <si>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</si>
  <si>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</si>
  <si>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</si>
  <si>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</si>
  <si>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</si>
  <si>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</si>
  <si>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</si>
  <si>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</si>
  <si>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</si>
  <si>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</si>
  <si>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</si>
  <si>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</si>
  <si>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</si>
  <si>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</si>
  <si>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</si>
  <si>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</si>
  <si>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</si>
  <si>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</si>
  <si>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</si>
  <si>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</si>
  <si>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</si>
  <si>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</si>
  <si>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</si>
  <si>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</si>
  <si>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</si>
  <si>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</si>
  <si>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</si>
  <si>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</si>
  <si>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</si>
  <si>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</si>
  <si>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</si>
  <si>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</si>
  <si>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</si>
  <si>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</si>
  <si>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</si>
  <si>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</si>
  <si>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</si>
  <si>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</si>
  <si>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</si>
  <si>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</si>
  <si>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</si>
  <si>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</si>
  <si>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</si>
  <si>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</si>
  <si>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</si>
  <si>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</si>
  <si>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</si>
  <si>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</si>
  <si>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</si>
  <si>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</si>
  <si>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</si>
  <si>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</si>
  <si>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</si>
  <si>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</si>
  <si>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</si>
  <si>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</si>
  <si>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</si>
  <si>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</si>
  <si>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</si>
  <si>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</si>
  <si>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</si>
  <si>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</si>
  <si>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</si>
  <si>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</si>
  <si>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</si>
  <si>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</si>
  <si>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</si>
  <si>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</si>
  <si>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</si>
  <si>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</si>
  <si>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</si>
  <si>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</si>
  <si>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</si>
  <si>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</si>
  <si>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</si>
  <si>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</si>
  <si>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</si>
  <si>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</si>
  <si>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</si>
  <si>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</si>
  <si>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</si>
  <si>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</si>
  <si>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</si>
  <si>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</si>
  <si>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</si>
  <si>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</si>
  <si>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</si>
  <si>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</si>
  <si>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</si>
  <si>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</si>
  <si>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</si>
  <si>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</si>
  <si>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</si>
  <si>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</si>
  <si>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</si>
  <si>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</si>
  <si>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</si>
  <si>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</si>
  <si>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</si>
  <si>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</si>
  <si>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</si>
  <si>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</si>
  <si>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</si>
  <si>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</si>
  <si>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</si>
  <si>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</si>
  <si>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</si>
  <si>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</si>
  <si>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</si>
  <si>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</si>
  <si>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</si>
  <si>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</si>
  <si>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</si>
  <si>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</si>
  <si>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</si>
  <si>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</si>
  <si>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</si>
  <si>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</si>
  <si>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</si>
  <si>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</si>
  <si>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</si>
  <si>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</si>
  <si>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</si>
  <si>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</si>
  <si>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</si>
  <si>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</si>
  <si>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</si>
  <si>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</si>
  <si>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</si>
  <si>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</si>
  <si>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</si>
  <si>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</si>
  <si>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</si>
  <si>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</si>
  <si>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</si>
  <si>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</si>
  <si>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</si>
  <si>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</si>
  <si>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</si>
  <si>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</si>
  <si>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</si>
  <si>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</si>
  <si>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</si>
  <si>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</si>
  <si>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</si>
  <si>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</si>
  <si>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</si>
  <si>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</si>
  <si>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</si>
  <si>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</si>
  <si>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</si>
  <si>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</si>
  <si>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</si>
  <si>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</si>
  <si>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</si>
  <si>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</si>
  <si>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</si>
  <si>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</si>
  <si>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</si>
  <si>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</si>
  <si>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</si>
  <si>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</si>
  <si>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</si>
  <si>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</si>
  <si>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</si>
  <si>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</si>
  <si>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</si>
  <si>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</si>
  <si>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</si>
  <si>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</si>
  <si>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</si>
  <si>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</si>
  <si>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</si>
  <si>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</si>
  <si>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</si>
  <si>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</si>
  <si>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</si>
  <si>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</si>
  <si>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</si>
  <si>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</si>
  <si>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</si>
  <si>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</si>
  <si>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</si>
  <si>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</si>
  <si>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</si>
  <si>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</si>
  <si>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</si>
  <si>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</si>
  <si>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</si>
  <si>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</si>
  <si>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</si>
  <si>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</si>
  <si>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</si>
  <si>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</si>
  <si>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</si>
  <si>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</si>
  <si>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</si>
  <si>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</si>
  <si>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</si>
  <si>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</si>
  <si>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</si>
  <si>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</si>
  <si>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</si>
  <si>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</si>
  <si>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</si>
  <si>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</si>
  <si>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</si>
  <si>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</si>
  <si>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</si>
  <si>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</si>
  <si>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</si>
  <si>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</si>
  <si>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</si>
  <si>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</si>
  <si>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</si>
  <si>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</si>
  <si>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</si>
  <si>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</si>
  <si>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</si>
  <si>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</si>
  <si>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</si>
  <si>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</si>
  <si>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</si>
  <si>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</si>
  <si>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</si>
  <si>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</si>
  <si>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</si>
  <si>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</si>
  <si>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</si>
  <si>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</si>
  <si>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</si>
  <si>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</si>
  <si>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</si>
  <si>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</si>
  <si>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</si>
  <si>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</si>
  <si>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</si>
  <si>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</si>
  <si>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</si>
  <si>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</si>
  <si>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</si>
  <si>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</si>
  <si>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</si>
  <si>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</si>
  <si>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</si>
  <si>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</si>
  <si>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</si>
  <si>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</si>
  <si>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</si>
  <si>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</si>
  <si>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</si>
  <si>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</si>
  <si>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</si>
  <si>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</si>
  <si>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</si>
  <si>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</si>
  <si>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</si>
  <si>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</si>
  <si>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</si>
  <si>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</si>
  <si>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</si>
  <si>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</si>
  <si>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</si>
  <si>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</si>
  <si>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</si>
  <si>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</si>
  <si>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</si>
  <si>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</si>
  <si>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</si>
  <si>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</si>
  <si>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</si>
  <si>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</si>
  <si>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</si>
  <si>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</si>
  <si>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</si>
  <si>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</si>
  <si>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</si>
  <si>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</si>
  <si>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</si>
  <si>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</si>
  <si>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</si>
  <si>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</si>
  <si>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</si>
  <si>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</si>
  <si>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</si>
  <si>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</si>
  <si>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</si>
  <si>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</si>
  <si>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</si>
  <si>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</si>
  <si>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</si>
  <si>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</si>
  <si>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</si>
  <si>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</si>
  <si>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</si>
  <si>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</si>
  <si>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</si>
  <si>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</si>
  <si>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</si>
  <si>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</si>
  <si>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</si>
  <si>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</si>
  <si>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</si>
  <si>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</si>
  <si>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</si>
  <si>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</si>
  <si>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</si>
  <si>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</si>
  <si>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</si>
  <si>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</si>
  <si>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</si>
  <si>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</si>
  <si>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</si>
  <si>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</si>
  <si>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</si>
  <si>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</si>
  <si>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</si>
  <si>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</si>
  <si>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</si>
  <si>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</si>
  <si>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</si>
  <si>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</si>
  <si>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</si>
  <si>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</si>
  <si>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</si>
  <si>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</si>
  <si>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</si>
  <si>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</si>
  <si>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</si>
  <si>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</si>
  <si>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</si>
  <si>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</si>
  <si>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</si>
  <si>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</si>
  <si>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</si>
  <si>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</si>
  <si>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</si>
  <si>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</si>
  <si>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</si>
  <si>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</si>
  <si>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</si>
  <si>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</si>
  <si>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</si>
  <si>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</si>
  <si>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</si>
  <si>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</si>
  <si>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</si>
  <si>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</si>
  <si>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</si>
  <si>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</si>
  <si>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</si>
  <si>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</si>
  <si>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</si>
  <si>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</si>
  <si>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</si>
  <si>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</si>
  <si>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</si>
  <si>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</si>
  <si>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</si>
  <si>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</si>
  <si>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</si>
  <si>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</si>
  <si>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</si>
  <si>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</si>
  <si>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</si>
  <si>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</si>
  <si>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</si>
  <si>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</si>
  <si>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</si>
  <si>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</si>
  <si>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</si>
  <si>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</si>
  <si>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</si>
  <si>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</si>
  <si>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</si>
  <si>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</si>
  <si>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</si>
  <si>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</si>
  <si>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</si>
  <si>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</si>
  <si>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</si>
  <si>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</si>
  <si>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</si>
  <si>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</si>
  <si>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</si>
  <si>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</si>
  <si>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</si>
  <si>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</si>
  <si>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</si>
  <si>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</si>
  <si>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</si>
  <si>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</si>
  <si>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</si>
  <si>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</si>
  <si>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</si>
  <si>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</si>
  <si>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</si>
  <si>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</si>
  <si>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</si>
  <si>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</si>
  <si>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</si>
  <si>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</si>
  <si>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</si>
  <si>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</si>
  <si>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</si>
  <si>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</si>
  <si>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</si>
  <si>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</si>
  <si>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</si>
  <si>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</si>
  <si>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</si>
  <si>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</si>
  <si>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</si>
  <si>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</si>
  <si>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</si>
  <si>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</si>
  <si>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</si>
  <si>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</si>
  <si>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</si>
  <si>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</si>
  <si>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</si>
  <si>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</si>
  <si>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</si>
  <si>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</si>
  <si>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</si>
  <si>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</si>
  <si>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</si>
  <si>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</si>
  <si>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</si>
  <si>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</si>
  <si>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</si>
  <si>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</si>
  <si>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</si>
  <si>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</si>
  <si>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</si>
  <si>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</si>
  <si>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</si>
  <si>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</si>
  <si>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</si>
  <si>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</si>
  <si>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</si>
  <si>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</si>
  <si>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</si>
  <si>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</si>
  <si>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</si>
  <si>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</si>
  <si>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</si>
  <si>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</si>
  <si>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</si>
  <si>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</si>
  <si>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</si>
  <si>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</si>
  <si>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</si>
  <si>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</si>
  <si>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</si>
  <si>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</si>
  <si>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</si>
  <si>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</si>
  <si>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</si>
  <si>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</si>
  <si>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</si>
  <si>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</si>
  <si>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</si>
  <si>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</si>
  <si>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</si>
  <si>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</si>
  <si>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</si>
  <si>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</si>
  <si>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</si>
  <si>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</si>
  <si>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</si>
  <si>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</si>
  <si>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</si>
  <si>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</si>
  <si>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</si>
  <si>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</si>
  <si>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</si>
  <si>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</si>
  <si>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</si>
  <si>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</si>
  <si>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</si>
  <si>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</si>
  <si>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</si>
  <si>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</si>
  <si>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</si>
  <si>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</si>
  <si>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</si>
  <si>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</si>
  <si>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</si>
  <si>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</si>
  <si>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</si>
  <si>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</si>
  <si>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</si>
  <si>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</si>
  <si>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</si>
  <si>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</si>
  <si>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</si>
  <si>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</si>
  <si>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</si>
  <si>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</si>
  <si>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</si>
  <si>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</si>
  <si>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</si>
  <si>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</si>
  <si>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</si>
  <si>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</si>
  <si>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</si>
  <si>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</si>
  <si>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</si>
  <si>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</si>
  <si>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</si>
  <si>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</si>
  <si>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</si>
  <si>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</si>
  <si>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</si>
  <si>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</si>
  <si>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</si>
  <si>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</si>
  <si>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</si>
  <si>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</si>
  <si>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</si>
  <si>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</si>
  <si>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</si>
  <si>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</si>
  <si>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</si>
  <si>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</si>
  <si>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</si>
  <si>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</si>
  <si>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</si>
  <si>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</si>
  <si>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</si>
  <si>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</si>
  <si>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</si>
  <si>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</si>
  <si>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</si>
  <si>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</si>
  <si>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</si>
  <si>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</si>
  <si>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</si>
  <si>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</si>
  <si>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</si>
  <si>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</si>
  <si>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</si>
  <si>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</si>
  <si>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</si>
  <si>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</si>
  <si>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</si>
  <si>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</si>
  <si>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</si>
  <si>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</si>
  <si>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</si>
  <si>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</si>
  <si>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</si>
  <si>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</si>
  <si>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</si>
  <si>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</si>
  <si>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</si>
  <si>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</si>
  <si>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</si>
  <si>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</si>
  <si>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</si>
  <si>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</si>
  <si>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</si>
  <si>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</si>
  <si>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</si>
  <si>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</si>
  <si>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</si>
  <si>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</si>
  <si>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</si>
  <si>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</si>
  <si>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</si>
  <si>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</si>
  <si>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</si>
  <si>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</si>
  <si>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</si>
  <si>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</si>
  <si>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</si>
  <si>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</si>
  <si>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</si>
  <si>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</si>
  <si>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</si>
  <si>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</si>
  <si>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</si>
  <si>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</si>
  <si>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</si>
  <si>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</si>
  <si>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</si>
  <si>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</si>
  <si>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</si>
  <si>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</si>
  <si>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</si>
  <si>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</si>
  <si>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</si>
  <si>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</si>
  <si>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</si>
  <si>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</si>
  <si>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</si>
  <si>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</si>
  <si>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</si>
  <si>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</si>
  <si>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</si>
  <si>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</si>
  <si>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</si>
  <si>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</si>
  <si>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</si>
  <si>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</si>
  <si>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</si>
  <si>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</si>
  <si>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</si>
  <si>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</si>
  <si>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</si>
  <si>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</si>
  <si>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</si>
  <si>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</si>
  <si>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</si>
  <si>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</si>
  <si>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</si>
  <si>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</si>
  <si>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</si>
  <si>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</si>
  <si>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</si>
  <si>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</si>
  <si>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</si>
  <si>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</si>
  <si>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</si>
  <si>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</si>
  <si>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</si>
  <si>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</si>
  <si>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</si>
  <si>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</si>
  <si>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</si>
  <si>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</si>
  <si>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</si>
  <si>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</si>
  <si>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</si>
  <si>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</si>
  <si>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</si>
  <si>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</si>
  <si>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</si>
  <si>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</si>
  <si>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</si>
  <si>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</si>
  <si>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</si>
  <si>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</si>
  <si>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</si>
  <si>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</si>
  <si>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</si>
  <si>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</si>
  <si>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</si>
  <si>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</si>
  <si>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</si>
  <si>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</si>
  <si>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</si>
  <si>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</si>
  <si>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</si>
  <si>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</si>
  <si>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</si>
  <si>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</si>
  <si>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</si>
  <si>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</si>
  <si>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</si>
  <si>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</si>
  <si>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</si>
  <si>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</si>
  <si>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</si>
  <si>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</si>
  <si>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</si>
  <si>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</si>
  <si>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</si>
  <si>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</si>
  <si>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</si>
  <si>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</si>
  <si>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</si>
  <si>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</si>
  <si>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</si>
  <si>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</si>
  <si>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</si>
  <si>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</si>
  <si>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</si>
  <si>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</si>
  <si>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</si>
  <si>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</si>
  <si>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</si>
  <si>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</si>
  <si>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</si>
  <si>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</si>
  <si>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</si>
  <si>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</si>
  <si>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</si>
  <si>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</si>
  <si>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</si>
  <si>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</si>
  <si>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</si>
  <si>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</si>
  <si>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</si>
  <si>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</si>
  <si>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</si>
  <si>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</si>
  <si>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</si>
  <si>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</si>
  <si>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</si>
  <si>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</si>
  <si>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</si>
  <si>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</si>
  <si>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</si>
  <si>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</si>
  <si>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</si>
  <si>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</si>
  <si>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</si>
  <si>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</si>
  <si>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</si>
  <si>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</si>
  <si>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</si>
  <si>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</si>
  <si>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</si>
  <si>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</si>
  <si>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</si>
  <si>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</si>
  <si>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</si>
  <si>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</si>
  <si>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</si>
  <si>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</si>
  <si>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</si>
  <si>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</si>
  <si>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</si>
  <si>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</si>
  <si>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</si>
  <si>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</si>
  <si>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</si>
  <si>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</si>
  <si>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</si>
  <si>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</si>
  <si>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</si>
  <si>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</si>
  <si>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</si>
  <si>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</si>
  <si>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</si>
  <si>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</si>
  <si>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</si>
  <si>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</si>
  <si>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</si>
  <si>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</si>
  <si>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</si>
  <si>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</si>
  <si>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</si>
  <si>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</si>
  <si>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</si>
  <si>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</si>
  <si>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</si>
  <si>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</si>
  <si>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</si>
  <si>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</si>
  <si>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</si>
  <si>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</si>
  <si>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</si>
  <si>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</si>
  <si>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</si>
  <si>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</si>
  <si>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</si>
  <si>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</si>
  <si>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</si>
  <si>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</si>
  <si>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</si>
  <si>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</si>
  <si>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</si>
  <si>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</si>
  <si>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</si>
  <si>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</si>
  <si>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</si>
  <si>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</si>
  <si>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</si>
  <si>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</si>
  <si>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</si>
  <si>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</si>
  <si>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</si>
  <si>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</si>
  <si>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</si>
  <si>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</si>
  <si>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</si>
  <si>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</si>
  <si>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</si>
  <si>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</si>
  <si>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</si>
  <si>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</si>
  <si>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</si>
  <si>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</si>
  <si>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</si>
  <si>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</si>
  <si>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</si>
  <si>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</si>
  <si>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</si>
  <si>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</si>
  <si>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</si>
  <si>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</si>
  <si>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</si>
  <si>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</si>
  <si>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</si>
  <si>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</si>
  <si>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</si>
  <si>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</si>
  <si>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</si>
  <si>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</si>
  <si>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</si>
  <si>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</si>
  <si>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</si>
  <si>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</si>
  <si>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</si>
  <si>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</si>
  <si>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</si>
  <si>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</si>
  <si>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</si>
  <si>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</si>
  <si>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</si>
  <si>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</si>
  <si>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</si>
  <si>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</si>
  <si>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</si>
  <si>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</si>
  <si>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</si>
  <si>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</si>
  <si>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</si>
  <si>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</si>
  <si>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</si>
  <si>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</si>
  <si>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</si>
  <si>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</si>
  <si>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</si>
  <si>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</si>
  <si>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</si>
  <si>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</si>
  <si>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</si>
  <si>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</si>
  <si>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</si>
  <si>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</si>
  <si>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</si>
  <si>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</si>
  <si>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</si>
  <si>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</si>
  <si>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</si>
  <si>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</si>
  <si>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</si>
  <si>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</si>
  <si>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</si>
  <si>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</si>
  <si>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</si>
  <si>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</si>
  <si>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</si>
  <si>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</si>
  <si>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</si>
  <si>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</si>
  <si>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</si>
  <si>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</si>
  <si>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</si>
  <si>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</si>
  <si>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</si>
  <si>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</si>
  <si>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</si>
  <si>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</si>
  <si>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</si>
  <si>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</si>
  <si>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</si>
  <si>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</si>
  <si>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</si>
  <si>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</si>
  <si>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</si>
  <si>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</si>
  <si>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</si>
  <si>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</si>
  <si>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</si>
  <si>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</si>
  <si>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</si>
  <si>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</si>
  <si>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</si>
  <si>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</si>
  <si>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</si>
  <si>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</si>
  <si>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</si>
  <si>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</si>
  <si>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</si>
  <si>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</si>
  <si>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</si>
  <si>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</si>
  <si>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</si>
  <si>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</si>
  <si>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</si>
  <si>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</si>
  <si>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</si>
  <si>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</si>
  <si>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</si>
  <si>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</si>
  <si>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</si>
  <si>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</si>
  <si>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</si>
  <si>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</si>
  <si>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</si>
  <si>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</si>
  <si>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</si>
  <si>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</si>
  <si>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</si>
  <si>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</si>
  <si>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</si>
  <si>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</si>
  <si>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</si>
  <si>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</si>
  <si>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</si>
  <si>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</si>
  <si>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</si>
  <si>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</si>
  <si>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</si>
  <si>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</si>
  <si>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</si>
  <si>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</si>
  <si>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</si>
  <si>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</si>
  <si>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</si>
  <si>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</si>
  <si>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</si>
  <si>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</si>
  <si>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</si>
  <si>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</si>
  <si>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</si>
  <si>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</si>
  <si>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</si>
  <si>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</si>
  <si>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</si>
  <si>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</si>
  <si>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</si>
  <si>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</si>
  <si>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</si>
  <si>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</si>
  <si>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</si>
  <si>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</si>
  <si>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</si>
  <si>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</si>
  <si>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</si>
  <si>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</si>
  <si>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</si>
  <si>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</si>
  <si>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</si>
  <si>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</si>
  <si>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</si>
  <si>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</si>
  <si>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</si>
  <si>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</si>
  <si>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</si>
  <si>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</si>
  <si>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</si>
  <si>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</si>
  <si>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</si>
  <si>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</si>
  <si>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</si>
  <si>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</si>
  <si>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</si>
  <si>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</si>
  <si>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</si>
  <si>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</si>
  <si>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</si>
  <si>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</si>
  <si>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</si>
  <si>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</si>
  <si>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</si>
  <si>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</si>
  <si>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</si>
  <si>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</si>
  <si>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</si>
  <si>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</si>
  <si>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</si>
  <si>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</si>
  <si>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</si>
  <si>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</si>
  <si>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</si>
  <si>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</si>
  <si>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</si>
  <si>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</si>
  <si>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</si>
  <si>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</si>
  <si>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</si>
  <si>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</si>
  <si>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</si>
  <si>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</si>
  <si>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</si>
  <si>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</si>
  <si>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</si>
  <si>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</si>
  <si>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</si>
  <si>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</si>
  <si>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</si>
  <si>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</si>
  <si>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</si>
  <si>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</si>
  <si>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</si>
  <si>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</si>
  <si>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</si>
  <si>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</si>
  <si>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</si>
  <si>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</si>
  <si>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</si>
  <si>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</si>
  <si>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</si>
  <si>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</si>
  <si>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</si>
  <si>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</si>
  <si>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</si>
  <si>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</si>
  <si>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</si>
  <si>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</si>
  <si>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</si>
  <si>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</si>
  <si>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</si>
  <si>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</si>
  <si>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</si>
  <si>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</si>
  <si>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</si>
  <si>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</si>
  <si>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</si>
  <si>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</si>
  <si>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</si>
  <si>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</si>
  <si>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</si>
  <si>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</si>
  <si>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</si>
  <si>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</si>
  <si>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</si>
  <si>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</si>
  <si>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</si>
  <si>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</si>
  <si>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</si>
  <si>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</si>
  <si>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</si>
  <si>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</si>
  <si>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</si>
  <si>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</si>
  <si>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</si>
  <si>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</si>
  <si>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</si>
  <si>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</si>
  <si>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</si>
  <si>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</si>
  <si>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</si>
  <si>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</si>
  <si>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</si>
  <si>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</si>
  <si>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</si>
  <si>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</si>
  <si>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</si>
  <si>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</si>
  <si>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</si>
  <si>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</si>
  <si>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</si>
  <si>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</si>
  <si>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</si>
  <si>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</si>
  <si>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</si>
  <si>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</si>
  <si>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</si>
  <si>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</si>
  <si>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</si>
  <si>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</si>
  <si>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</si>
  <si>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</si>
  <si>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</si>
  <si>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</si>
  <si>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</si>
  <si>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</si>
  <si>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</si>
  <si>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</si>
  <si>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</si>
  <si>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</si>
  <si>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</si>
  <si>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</si>
  <si>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</si>
  <si>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</si>
  <si>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</si>
  <si>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</si>
  <si>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</si>
  <si>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</si>
  <si>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</si>
  <si>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</si>
  <si>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</si>
  <si>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</si>
  <si>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</si>
  <si>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</si>
  <si>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</si>
  <si>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</si>
  <si>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</si>
  <si>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</si>
  <si>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</si>
  <si>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</si>
  <si>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</si>
  <si>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</si>
  <si>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</si>
  <si>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</si>
  <si>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</si>
  <si>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</si>
  <si>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</si>
  <si>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</si>
  <si>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</si>
  <si>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</si>
  <si>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</si>
  <si>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</si>
  <si>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</si>
  <si>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</si>
  <si>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</si>
  <si>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</si>
  <si>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</si>
  <si>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</si>
  <si>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</si>
  <si>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</si>
  <si>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</si>
  <si>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</si>
  <si>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</si>
  <si>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</si>
  <si>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</si>
  <si>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</si>
  <si>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</si>
  <si>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</si>
  <si>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</si>
  <si>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</si>
  <si>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</si>
  <si>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</si>
  <si>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</si>
  <si>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</si>
  <si>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</si>
  <si>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</si>
  <si>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</si>
  <si>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</si>
  <si>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</si>
  <si>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</si>
  <si>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</si>
  <si>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</si>
  <si>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</si>
  <si>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</si>
  <si>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</si>
  <si>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</si>
  <si>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</si>
  <si>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</si>
  <si>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</si>
  <si>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</si>
  <si>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</si>
  <si>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</si>
  <si>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</si>
  <si>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</si>
  <si>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</si>
  <si>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</si>
  <si>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</si>
  <si>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</si>
  <si>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</si>
  <si>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</si>
  <si>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</si>
  <si>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</si>
  <si>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</si>
  <si>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</si>
  <si>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</si>
  <si>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</si>
  <si>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</si>
  <si>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</si>
  <si>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</si>
  <si>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</si>
  <si>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</si>
  <si>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</si>
  <si>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</si>
  <si>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</si>
  <si>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</si>
  <si>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</si>
  <si>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</si>
  <si>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</si>
  <si>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</si>
  <si>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</si>
  <si>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</si>
  <si>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</si>
  <si>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</si>
  <si>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</si>
  <si>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</si>
  <si>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</si>
  <si>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</si>
  <si>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</si>
  <si>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</si>
  <si>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</si>
  <si>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</si>
  <si>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</si>
  <si>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</si>
  <si>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</si>
  <si>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</si>
  <si>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</si>
  <si>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</si>
  <si>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</si>
  <si>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</si>
  <si>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</si>
  <si>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</si>
  <si>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</si>
  <si>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</si>
  <si>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</si>
  <si>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</si>
  <si>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</si>
  <si>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</si>
  <si>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</si>
  <si>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</si>
  <si>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</si>
  <si>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</si>
  <si>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</si>
  <si>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</si>
  <si>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</si>
  <si>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</si>
  <si>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</si>
  <si>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</si>
  <si>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</si>
  <si>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</si>
  <si>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</si>
  <si>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</si>
  <si>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</si>
  <si>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</si>
  <si>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</si>
  <si>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</si>
  <si>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</si>
  <si>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</si>
  <si>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</si>
  <si>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</si>
  <si>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</si>
  <si>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</si>
  <si>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</si>
  <si>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</si>
  <si>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</si>
  <si>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</si>
  <si>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</si>
  <si>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</si>
  <si>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</si>
  <si>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</si>
  <si>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</si>
  <si>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</si>
  <si>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</si>
  <si>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</si>
  <si>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</si>
  <si>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</si>
  <si>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</si>
  <si>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</si>
  <si>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</si>
  <si>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</si>
  <si>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</si>
  <si>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</si>
  <si>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</si>
  <si>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</si>
  <si>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</si>
  <si>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</si>
  <si>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</si>
  <si>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</si>
  <si>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</si>
  <si>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</si>
  <si>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</si>
  <si>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</si>
  <si>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</si>
  <si>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</si>
  <si>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</si>
  <si>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</si>
  <si>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</si>
  <si>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</si>
  <si>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</si>
  <si>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</si>
  <si>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</si>
  <si>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</si>
  <si>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</si>
  <si>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</si>
  <si>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</si>
  <si>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</si>
  <si>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</si>
  <si>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</si>
  <si>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</si>
  <si>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</si>
  <si>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</si>
  <si>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</si>
  <si>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</si>
  <si>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</si>
  <si>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</si>
  <si>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</si>
  <si>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</si>
  <si>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</si>
  <si>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</si>
  <si>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</si>
  <si>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</si>
  <si>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</si>
  <si>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</si>
  <si>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</si>
  <si>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</si>
  <si>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</si>
  <si>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</si>
  <si>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</si>
  <si>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</si>
  <si>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</si>
  <si>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</si>
  <si>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</si>
  <si>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</si>
  <si>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</si>
  <si>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</si>
  <si>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</si>
  <si>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</si>
  <si>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</si>
  <si>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</si>
  <si>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</si>
  <si>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</si>
  <si>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</si>
  <si>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</si>
  <si>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</si>
  <si>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</si>
  <si>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</si>
  <si>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</si>
  <si>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</si>
  <si>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</si>
  <si>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</si>
  <si>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</si>
  <si>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</si>
  <si>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</si>
  <si>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</si>
  <si>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</si>
  <si>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</si>
  <si>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</si>
  <si>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</si>
  <si>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</si>
  <si>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</si>
  <si>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</si>
  <si>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</si>
  <si>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</si>
  <si>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</si>
  <si>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</si>
  <si>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</si>
  <si>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</si>
  <si>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</si>
  <si>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</si>
  <si>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</si>
  <si>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</si>
  <si>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</si>
  <si>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</si>
  <si>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</si>
  <si>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</si>
  <si>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</si>
  <si>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</si>
  <si>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</si>
  <si>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</si>
  <si>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</si>
  <si>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</si>
  <si>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</si>
  <si>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</si>
  <si>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</si>
  <si>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</si>
  <si>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</si>
  <si>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</si>
  <si>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</si>
  <si>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</si>
  <si>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</si>
  <si>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</si>
  <si>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</si>
  <si>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</si>
  <si>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</si>
  <si>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</si>
  <si>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</si>
  <si>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</si>
  <si>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</si>
  <si>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</si>
  <si>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</si>
  <si>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</si>
  <si>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</si>
  <si>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</si>
  <si>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</si>
  <si>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</si>
  <si>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</si>
  <si>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</si>
  <si>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</si>
  <si>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</si>
  <si>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</si>
  <si>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</si>
  <si>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</si>
  <si>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</si>
  <si>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</si>
  <si>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</si>
  <si>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</si>
  <si>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</si>
  <si>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</si>
  <si>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</si>
  <si>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</si>
  <si>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</si>
  <si>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</si>
  <si>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</si>
  <si>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</si>
  <si>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</si>
  <si>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</si>
  <si>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</si>
  <si>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</si>
  <si>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</si>
  <si>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</si>
  <si>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</si>
  <si>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</si>
  <si>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</si>
  <si>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</si>
  <si>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</si>
  <si>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</si>
  <si>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</si>
  <si>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</si>
  <si>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</si>
  <si>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</si>
  <si>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</si>
  <si>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</si>
  <si>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</si>
  <si>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</si>
  <si>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</si>
  <si>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</si>
  <si>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</si>
  <si>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</si>
  <si>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</si>
  <si>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</si>
  <si>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</si>
  <si>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</si>
  <si>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</si>
  <si>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</si>
  <si>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</si>
  <si>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</si>
  <si>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</si>
  <si>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</si>
  <si>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</si>
  <si>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</si>
  <si>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</si>
  <si>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</si>
  <si>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</si>
  <si>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</si>
  <si>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</si>
  <si>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</si>
  <si>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</si>
  <si>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</si>
  <si>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</si>
  <si>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</si>
  <si>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</si>
  <si>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</si>
  <si>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</si>
  <si>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</si>
  <si>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</si>
  <si>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</si>
  <si>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</si>
  <si>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</si>
  <si>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</si>
  <si>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</si>
  <si>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</si>
  <si>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</si>
  <si>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</si>
  <si>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</si>
  <si>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</si>
  <si>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</si>
  <si>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</si>
  <si>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</si>
  <si>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</si>
  <si>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</si>
  <si>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</si>
  <si>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</si>
  <si>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</si>
  <si>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</si>
  <si>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</si>
  <si>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</si>
  <si>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</si>
  <si>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</si>
  <si>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</si>
  <si>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</si>
  <si>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</si>
  <si>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</si>
  <si>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</si>
  <si>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</si>
  <si>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</si>
  <si>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</si>
  <si>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</si>
  <si>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</si>
  <si>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</si>
  <si>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</si>
  <si>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</si>
  <si>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</si>
  <si>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</si>
  <si>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</si>
  <si>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</si>
  <si>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</si>
  <si>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</si>
  <si>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</si>
  <si>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</si>
  <si>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</si>
  <si>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</si>
  <si>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</si>
  <si>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</si>
  <si>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</si>
  <si>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</si>
  <si>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</si>
  <si>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</si>
  <si>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</si>
  <si>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</si>
  <si>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</si>
  <si>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</si>
  <si>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</si>
  <si>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</si>
  <si>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</si>
  <si>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</si>
  <si>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</si>
  <si>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</si>
  <si>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</si>
  <si>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</si>
  <si>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</si>
  <si>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</si>
  <si>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</si>
  <si>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</si>
  <si>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</si>
  <si>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</si>
  <si>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</si>
  <si>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</si>
  <si>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</si>
  <si>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</si>
  <si>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</si>
  <si>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</si>
  <si>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</si>
  <si>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</si>
  <si>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</si>
  <si>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</si>
  <si>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</si>
  <si>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</si>
  <si>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</si>
  <si>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</si>
  <si>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</si>
  <si>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</si>
  <si>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</si>
  <si>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</si>
  <si>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</si>
  <si>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</si>
  <si>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</si>
  <si>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</si>
  <si>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</si>
  <si>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</si>
  <si>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</si>
  <si>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</si>
  <si>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</si>
  <si>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</si>
  <si>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</si>
  <si>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</si>
  <si>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</si>
  <si>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</si>
  <si>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</si>
  <si>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</si>
  <si>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</si>
  <si>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</si>
  <si>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</si>
  <si>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</si>
  <si>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</si>
  <si>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</si>
  <si>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</si>
  <si>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</si>
  <si>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</si>
  <si>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</si>
  <si>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</si>
  <si>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</si>
  <si>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</si>
  <si>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</si>
  <si>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</si>
  <si>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</si>
  <si>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</si>
  <si>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</si>
  <si>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</si>
  <si>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</si>
  <si>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</si>
  <si>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</si>
  <si>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</si>
  <si>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</si>
  <si>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</si>
  <si>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</si>
  <si>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</si>
  <si>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</si>
  <si>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</si>
  <si>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</si>
  <si>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</si>
  <si>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</si>
  <si>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</si>
  <si>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</si>
  <si>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</si>
  <si>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</si>
  <si>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</si>
  <si>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</si>
  <si>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</si>
  <si>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</si>
  <si>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</si>
  <si>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</si>
  <si>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</si>
  <si>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</si>
  <si>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</si>
  <si>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</si>
  <si>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</si>
  <si>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</si>
  <si>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</si>
  <si>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</si>
  <si>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</si>
  <si>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</si>
  <si>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</si>
  <si>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</si>
  <si>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</si>
  <si>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</si>
  <si>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</si>
  <si>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</si>
  <si>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</si>
  <si>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</si>
  <si>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</si>
  <si>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</si>
  <si>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</si>
  <si>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</si>
  <si>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</si>
  <si>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</si>
  <si>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</si>
  <si>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</si>
  <si>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</si>
  <si>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</si>
  <si>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</si>
  <si>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</si>
  <si>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</si>
  <si>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</si>
  <si>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</si>
  <si>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</si>
  <si>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</si>
  <si>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</si>
  <si>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</si>
  <si>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</si>
  <si>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</si>
  <si>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</si>
  <si>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</si>
  <si>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</si>
  <si>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</si>
  <si>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</si>
  <si>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</si>
  <si>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</si>
  <si>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</si>
  <si>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</si>
  <si>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</si>
  <si>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</si>
  <si>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</si>
  <si>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</si>
  <si>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</si>
  <si>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</si>
  <si>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</si>
  <si>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</si>
  <si>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</si>
  <si>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</si>
  <si>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</si>
  <si>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</si>
  <si>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</si>
  <si>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</si>
  <si>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</si>
  <si>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</si>
  <si>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</si>
  <si>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</si>
  <si>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</si>
  <si>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</si>
  <si>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</si>
  <si>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</si>
  <si>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</si>
  <si>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</si>
  <si>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</si>
  <si>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</si>
  <si>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</si>
  <si>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</si>
  <si>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</si>
  <si>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</si>
  <si>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</si>
  <si>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</si>
  <si>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</si>
  <si>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</si>
  <si>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</si>
  <si>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</si>
  <si>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</si>
  <si>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</si>
  <si>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</si>
  <si>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</si>
  <si>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</si>
  <si>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</si>
  <si>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</si>
  <si>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</si>
  <si>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</si>
  <si>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</si>
  <si>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</si>
  <si>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</si>
  <si>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</si>
  <si>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</si>
  <si>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</si>
  <si>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</si>
  <si>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</si>
  <si>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</si>
  <si>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</si>
  <si>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</si>
  <si>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</si>
  <si>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</si>
  <si>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</si>
  <si>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</si>
  <si>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</si>
  <si>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</si>
  <si>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</si>
  <si>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</si>
  <si>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</si>
  <si>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</si>
  <si>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</si>
  <si>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</si>
  <si>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</si>
  <si>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</si>
  <si>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</si>
  <si>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</si>
  <si>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</si>
  <si>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</si>
  <si>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</si>
  <si>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</si>
  <si>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</si>
  <si>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</si>
  <si>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</si>
  <si>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</si>
  <si>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</si>
  <si>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</si>
  <si>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</si>
  <si>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</si>
  <si>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</si>
  <si>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</si>
  <si>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</si>
  <si>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</si>
  <si>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</si>
  <si>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</si>
  <si>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</si>
  <si>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</si>
  <si>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</si>
  <si>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</si>
  <si>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</si>
  <si>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</si>
  <si>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</si>
  <si>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</si>
  <si>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</si>
  <si>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</si>
  <si>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</si>
  <si>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</si>
  <si>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</si>
  <si>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</si>
  <si>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</si>
  <si>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</si>
  <si>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</si>
  <si>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</si>
  <si>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</si>
  <si>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</si>
  <si>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</si>
  <si>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</si>
  <si>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</si>
  <si>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</si>
  <si>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</si>
  <si>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</si>
  <si>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</si>
  <si>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</si>
  <si>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</si>
  <si>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</si>
  <si>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</si>
  <si>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</si>
  <si>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</si>
  <si>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</si>
  <si>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</si>
  <si>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</si>
  <si>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</si>
  <si>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</si>
  <si>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</si>
  <si>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</si>
  <si>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</si>
  <si>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</si>
  <si>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</si>
  <si>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</si>
  <si>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</si>
  <si>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</si>
  <si>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</si>
  <si>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</si>
  <si>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</si>
  <si>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</si>
  <si>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</si>
  <si>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</si>
  <si>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</si>
  <si>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</si>
  <si>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</si>
  <si>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</si>
  <si>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</si>
  <si>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</si>
  <si>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</si>
  <si>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</si>
  <si>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</si>
  <si>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</si>
  <si>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</si>
  <si>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</si>
  <si>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</si>
  <si>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</si>
  <si>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</si>
  <si>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</si>
  <si>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</si>
  <si>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</si>
  <si>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</si>
  <si>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</si>
  <si>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</si>
  <si>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</si>
  <si>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</si>
  <si>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</si>
  <si>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</si>
  <si>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</si>
  <si>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</si>
  <si>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</si>
  <si>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</si>
  <si>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</si>
  <si>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</si>
  <si>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</si>
  <si>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</si>
  <si>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</si>
  <si>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</si>
  <si>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</si>
  <si>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</si>
  <si>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</si>
  <si>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</si>
  <si>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</si>
  <si>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</si>
  <si>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</si>
  <si>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</si>
  <si>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</si>
  <si>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</si>
  <si>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</si>
  <si>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</si>
  <si>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</si>
  <si>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</si>
  <si>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</si>
  <si>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</si>
  <si>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</si>
  <si>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</si>
  <si>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</si>
  <si>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</si>
  <si>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</si>
  <si>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</si>
  <si>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</si>
  <si>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</si>
  <si>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</si>
  <si>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</si>
  <si>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</si>
  <si>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</si>
  <si>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</si>
  <si>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</si>
  <si>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</si>
  <si>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</si>
  <si>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</si>
  <si>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</si>
  <si>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</si>
  <si>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</si>
  <si>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</si>
  <si>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</si>
  <si>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</si>
  <si>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</si>
  <si>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</si>
  <si>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</si>
  <si>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</si>
  <si>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</si>
  <si>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</si>
  <si>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</si>
  <si>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</si>
  <si>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</si>
  <si>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</si>
  <si>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</si>
  <si>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</si>
  <si>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</si>
  <si>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</si>
  <si>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</si>
  <si>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</si>
  <si>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</si>
  <si>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</si>
  <si>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</si>
  <si>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</si>
  <si>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</si>
  <si>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</si>
  <si>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</si>
  <si>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</si>
  <si>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</si>
  <si>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</si>
  <si>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</si>
  <si>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</si>
  <si>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</si>
  <si>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</si>
  <si>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</si>
  <si>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</si>
  <si>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</si>
  <si>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</si>
  <si>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</si>
  <si>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</si>
  <si>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</si>
  <si>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</si>
  <si>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</si>
  <si>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</si>
  <si>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</si>
  <si>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</si>
  <si>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</si>
  <si>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</si>
  <si>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</si>
  <si>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</si>
  <si>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</si>
  <si>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</si>
  <si>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</si>
  <si>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</si>
  <si>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</si>
  <si>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</si>
  <si>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</si>
  <si>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</si>
  <si>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</si>
  <si>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</si>
  <si>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</si>
  <si>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</si>
  <si>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</si>
  <si>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</si>
  <si>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</si>
  <si>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</si>
  <si>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</si>
  <si>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</si>
  <si>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</si>
  <si>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</si>
  <si>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</si>
  <si>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</si>
  <si>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</si>
  <si>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</si>
  <si>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</si>
  <si>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</si>
  <si>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</si>
  <si>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</si>
  <si>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</si>
  <si>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</si>
  <si>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</si>
  <si>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</si>
  <si>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</si>
  <si>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</si>
  <si>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</si>
  <si>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</si>
  <si>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</si>
  <si>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</si>
  <si>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</si>
  <si>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</si>
  <si>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</si>
  <si>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</si>
  <si>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</si>
  <si>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</si>
  <si>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</si>
  <si>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</si>
  <si>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</si>
  <si>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</si>
  <si>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</si>
  <si>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</si>
  <si>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</si>
  <si>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</si>
  <si>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</si>
  <si>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</si>
  <si>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</si>
  <si>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</si>
  <si>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</si>
  <si>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</si>
  <si>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</si>
  <si>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</si>
  <si>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</si>
  <si>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</si>
  <si>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</si>
  <si>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</si>
  <si>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</si>
  <si>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</si>
  <si>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</si>
  <si>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</si>
  <si>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</si>
  <si>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</si>
  <si>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</si>
  <si>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</si>
  <si>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</si>
  <si>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</si>
  <si>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</si>
  <si>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</si>
  <si>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</si>
  <si>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</si>
  <si>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</si>
  <si>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</si>
  <si>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</si>
  <si>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</si>
  <si>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</si>
  <si>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</si>
  <si>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</si>
  <si>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</si>
  <si>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</si>
  <si>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</si>
  <si>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</si>
  <si>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</si>
  <si>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</si>
  <si>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</si>
  <si>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</si>
  <si>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</si>
  <si>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</si>
  <si>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</si>
  <si>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</si>
  <si>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</si>
  <si>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</si>
  <si>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</si>
  <si>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</si>
  <si>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</si>
  <si>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</si>
  <si>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</si>
  <si>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</si>
  <si>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</si>
  <si>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</si>
  <si>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</si>
  <si>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</si>
  <si>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</si>
  <si>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</si>
  <si>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</si>
  <si>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</si>
  <si>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</si>
  <si>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</si>
  <si>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</si>
  <si>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</si>
  <si>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</si>
  <si>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</si>
  <si>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</si>
  <si>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</si>
  <si>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</si>
  <si>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</si>
  <si>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</si>
  <si>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</si>
  <si>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</si>
  <si>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</si>
  <si>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</si>
  <si>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</si>
  <si>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</si>
  <si>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</si>
  <si>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</si>
  <si>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</si>
  <si>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</si>
  <si>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</si>
  <si>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</si>
  <si>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</si>
  <si>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</si>
  <si>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</si>
  <si>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</si>
  <si>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</si>
  <si>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</si>
  <si>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</si>
  <si>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</si>
  <si>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</si>
  <si>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</si>
  <si>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</si>
  <si>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</si>
  <si>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</si>
  <si>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</si>
  <si>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</si>
  <si>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</si>
  <si>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</si>
  <si>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</si>
  <si>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</si>
  <si>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</si>
  <si>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</si>
  <si>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</si>
  <si>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</si>
  <si>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</si>
  <si>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</si>
  <si>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</si>
  <si>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</si>
  <si>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</si>
  <si>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</si>
  <si>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</si>
  <si>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</si>
  <si>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</si>
  <si>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</si>
  <si>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</si>
  <si>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</si>
  <si>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</si>
  <si>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</si>
  <si>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</si>
  <si>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</si>
  <si>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</si>
  <si>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</si>
  <si>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</si>
  <si>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</si>
  <si>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</si>
  <si>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</si>
  <si>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</si>
  <si>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</si>
  <si>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</si>
  <si>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</si>
  <si>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</si>
  <si>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</si>
  <si>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</si>
  <si>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</si>
  <si>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</si>
  <si>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</si>
  <si>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</si>
  <si>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</si>
  <si>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</si>
  <si>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</si>
  <si>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</si>
  <si>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</si>
  <si>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</si>
  <si>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</si>
  <si>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</si>
  <si>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</si>
  <si>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</si>
  <si>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</si>
  <si>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</si>
  <si>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</si>
  <si>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</si>
  <si>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</si>
  <si>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</si>
  <si>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</si>
  <si>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</si>
  <si>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</si>
  <si>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</si>
  <si>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</si>
  <si>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</si>
  <si>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</si>
  <si>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</si>
  <si>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</si>
  <si>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</si>
  <si>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</si>
  <si>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</si>
  <si>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</si>
  <si>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</si>
  <si>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</si>
  <si>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</si>
  <si>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</si>
  <si>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</si>
  <si>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</si>
  <si>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</si>
  <si>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</si>
  <si>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</si>
  <si>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</si>
  <si>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</si>
  <si>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</si>
  <si>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</si>
  <si>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</si>
  <si>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</si>
  <si>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</si>
  <si>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</si>
  <si>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</si>
  <si>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</si>
  <si>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</si>
  <si>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</si>
  <si>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</si>
  <si>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</si>
  <si>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</si>
  <si>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</si>
  <si>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</si>
  <si>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</si>
  <si>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</si>
  <si>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</si>
  <si>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</si>
  <si>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</si>
  <si>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</si>
  <si>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</si>
  <si>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</si>
  <si>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</si>
  <si>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</si>
  <si>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</si>
  <si>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</si>
  <si>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</si>
  <si>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</si>
  <si>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</si>
  <si>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</si>
  <si>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</si>
  <si>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</si>
  <si>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</si>
  <si>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</si>
  <si>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</si>
  <si>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</si>
  <si>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</si>
  <si>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</si>
  <si>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</si>
  <si>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</si>
  <si>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</si>
  <si>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</si>
  <si>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</si>
  <si>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</si>
  <si>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</si>
  <si>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</si>
  <si>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</si>
  <si>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</si>
  <si>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</si>
  <si>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</si>
  <si>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</si>
  <si>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</si>
  <si>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</si>
  <si>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</si>
  <si>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</si>
  <si>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</si>
  <si>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</si>
  <si>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</si>
  <si>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</si>
  <si>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</si>
  <si>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</si>
  <si>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</si>
  <si>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</si>
  <si>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</si>
  <si>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</si>
  <si>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</si>
  <si>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</si>
  <si>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</si>
  <si>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</si>
  <si>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</si>
  <si>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</si>
  <si>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</si>
  <si>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</si>
  <si>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</si>
  <si>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</si>
  <si>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</si>
  <si>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</si>
  <si>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</si>
  <si>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</si>
  <si>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</si>
  <si>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</si>
  <si>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</si>
  <si>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</si>
  <si>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</si>
  <si>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</si>
  <si>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</si>
  <si>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</si>
  <si>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</si>
  <si>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</si>
  <si>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</si>
  <si>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</si>
  <si>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</si>
  <si>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</si>
  <si>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</si>
  <si>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</si>
  <si>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</si>
  <si>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</si>
  <si>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</si>
  <si>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</si>
  <si>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</si>
  <si>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</si>
  <si>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</si>
  <si>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</si>
  <si>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</si>
  <si>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</si>
  <si>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</si>
  <si>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</si>
  <si>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</si>
  <si>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</si>
  <si>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</si>
  <si>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</si>
  <si>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</si>
  <si>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</si>
  <si>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</si>
  <si>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</si>
  <si>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</si>
  <si>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</si>
  <si>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</si>
  <si>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</si>
  <si>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</si>
  <si>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</si>
  <si>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</si>
  <si>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</si>
  <si>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</si>
  <si>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</si>
  <si>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</si>
  <si>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</si>
  <si>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</si>
  <si>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</si>
  <si>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</si>
  <si>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</si>
  <si>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</si>
  <si>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</si>
  <si>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</si>
  <si>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</si>
  <si>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</si>
  <si>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</si>
  <si>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</si>
  <si>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</si>
  <si>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</si>
  <si>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</si>
  <si>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</si>
  <si>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</si>
  <si>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</si>
  <si>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</si>
  <si>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</si>
  <si>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</si>
  <si>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</si>
  <si>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</si>
  <si>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</si>
  <si>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</si>
  <si>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</si>
  <si>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</si>
  <si>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</si>
  <si>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</si>
  <si>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</si>
  <si>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</si>
  <si>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</si>
  <si>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</si>
  <si>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</si>
  <si>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</si>
  <si>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</si>
  <si>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</si>
  <si>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</si>
  <si>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</si>
  <si>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</si>
  <si>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</si>
  <si>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</si>
  <si>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</si>
  <si>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</si>
  <si>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</si>
  <si>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</si>
  <si>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</si>
  <si>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</si>
  <si>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</si>
  <si>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</si>
  <si>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</si>
  <si>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</si>
  <si>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</si>
  <si>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</si>
  <si>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</si>
  <si>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</si>
  <si>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</si>
  <si>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</si>
  <si>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</si>
  <si>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</si>
  <si>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</si>
  <si>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</si>
  <si>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</si>
  <si>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</si>
  <si>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</si>
  <si>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</si>
  <si>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</si>
  <si>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</si>
  <si>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</si>
  <si>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</si>
  <si>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</si>
  <si>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</si>
  <si>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</si>
  <si>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</si>
  <si>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</si>
  <si>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</si>
  <si>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</si>
  <si>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</si>
  <si>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</si>
  <si>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</si>
  <si>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</si>
  <si>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</si>
  <si>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</si>
  <si>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</si>
  <si>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</si>
  <si>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</si>
  <si>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</si>
  <si>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</si>
  <si>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</si>
  <si>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</si>
  <si>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</si>
  <si>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</si>
  <si>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</si>
  <si>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</si>
  <si>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</si>
  <si>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</si>
  <si>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</si>
  <si>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</si>
  <si>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</si>
  <si>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</si>
  <si>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</si>
  <si>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</si>
  <si>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</si>
  <si>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</si>
  <si>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</si>
  <si>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</si>
  <si>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</si>
  <si>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</si>
  <si>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</si>
  <si>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</si>
  <si>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</si>
  <si>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</si>
  <si>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</si>
  <si>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</si>
  <si>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</si>
  <si>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</si>
  <si>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</si>
  <si>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</si>
  <si>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</si>
  <si>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</si>
  <si>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</si>
  <si>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</si>
  <si>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</si>
  <si>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</si>
  <si>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</si>
  <si>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</si>
  <si>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</si>
  <si>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</si>
  <si>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</si>
  <si>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</si>
  <si>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</si>
  <si>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</si>
  <si>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</si>
  <si>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</si>
  <si>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</si>
  <si>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</si>
  <si>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</si>
  <si>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</si>
  <si>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</si>
  <si>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</si>
  <si>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</si>
  <si>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</si>
  <si>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</si>
  <si>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</si>
  <si>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</si>
  <si>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</si>
  <si>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</si>
  <si>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</si>
  <si>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</si>
  <si>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</si>
  <si>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</si>
  <si>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</si>
  <si>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</si>
  <si>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</si>
  <si>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</si>
  <si>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</si>
  <si>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</si>
  <si>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</si>
  <si>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</si>
  <si>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</si>
  <si>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</si>
  <si>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</si>
  <si>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</si>
  <si>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</si>
  <si>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</si>
  <si>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</si>
  <si>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</si>
  <si>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</si>
  <si>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</si>
  <si>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</si>
  <si>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</si>
  <si>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</si>
  <si>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</si>
  <si>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</si>
  <si>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</si>
  <si>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</si>
  <si>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</si>
  <si>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</si>
  <si>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</si>
  <si>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</si>
  <si>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</si>
  <si>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</si>
  <si>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</si>
  <si>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</si>
  <si>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</si>
  <si>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</si>
  <si>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</si>
  <si>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</si>
  <si>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</si>
  <si>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</si>
  <si>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</si>
  <si>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</si>
  <si>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</si>
  <si>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</si>
  <si>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</si>
  <si>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</si>
  <si>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</si>
  <si>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</si>
  <si>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</si>
  <si>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</si>
  <si>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</si>
  <si>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</si>
  <si>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</si>
  <si>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</si>
  <si>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</si>
  <si>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</si>
  <si>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</si>
  <si>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</si>
  <si>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</si>
  <si>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</si>
  <si>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</si>
  <si>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</si>
  <si>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</si>
  <si>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</si>
  <si>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</si>
  <si>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</si>
  <si>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</si>
  <si>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</si>
  <si>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</si>
  <si>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</si>
  <si>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</si>
  <si>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</si>
  <si>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</si>
  <si>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</si>
  <si>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</si>
  <si>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</si>
  <si>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</si>
  <si>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</si>
  <si>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</si>
  <si>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</si>
  <si>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</si>
  <si>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</si>
  <si>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</si>
  <si>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</si>
  <si>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</si>
  <si>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</si>
  <si>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</si>
  <si>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</si>
  <si>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</si>
  <si>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</si>
  <si>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</si>
  <si>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</si>
  <si>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</si>
  <si>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</si>
  <si>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</si>
  <si>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</si>
  <si>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</si>
  <si>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</si>
  <si>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</si>
  <si>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</si>
  <si>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</si>
  <si>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</si>
  <si>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</si>
  <si>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</si>
  <si>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</si>
  <si>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</si>
  <si>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</si>
  <si>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</si>
  <si>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</si>
  <si>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</si>
  <si>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</si>
  <si>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</si>
  <si>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</si>
  <si>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</si>
  <si>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</si>
  <si>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</si>
  <si>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</si>
  <si>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</si>
  <si>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</si>
  <si>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</si>
  <si>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</si>
  <si>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</si>
  <si>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</si>
  <si>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</si>
  <si>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</si>
  <si>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</si>
  <si>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</si>
  <si>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</si>
  <si>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</si>
  <si>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</si>
  <si>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</si>
  <si>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</si>
  <si>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</si>
  <si>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</si>
  <si>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</si>
  <si>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</si>
  <si>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</si>
  <si>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</si>
  <si>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</si>
  <si>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</si>
  <si>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</si>
  <si>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</si>
  <si>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</si>
  <si>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</si>
  <si>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</si>
  <si>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</si>
  <si>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</si>
  <si>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</si>
  <si>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</si>
  <si>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</si>
  <si>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</si>
  <si>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</si>
  <si>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</si>
  <si>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</si>
  <si>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</si>
  <si>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</si>
  <si>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</si>
  <si>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</si>
  <si>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</si>
  <si>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</si>
  <si>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</si>
  <si>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</si>
  <si>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</si>
  <si>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</si>
  <si>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</si>
  <si>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</si>
  <si>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</si>
  <si>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</si>
  <si>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</si>
  <si>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</si>
  <si>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</si>
  <si>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</si>
  <si>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</si>
  <si>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</si>
  <si>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</si>
  <si>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</si>
  <si>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</si>
  <si>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</si>
  <si>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</si>
  <si>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</si>
  <si>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</si>
  <si>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</si>
  <si>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</si>
  <si>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</si>
  <si>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</si>
  <si>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</si>
  <si>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</si>
  <si>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</si>
  <si>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</si>
  <si>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</si>
  <si>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</si>
  <si>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</si>
  <si>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</si>
  <si>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</si>
  <si>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</si>
  <si>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</si>
  <si>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</si>
  <si>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</si>
  <si>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</si>
  <si>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</si>
  <si>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</si>
  <si>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</si>
  <si>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</si>
  <si>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</si>
  <si>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</si>
  <si>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</si>
  <si>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</si>
  <si>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</si>
  <si>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</si>
  <si>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</si>
  <si>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</si>
  <si>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</si>
  <si>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</si>
  <si>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</si>
  <si>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</si>
  <si>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</si>
  <si>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</si>
  <si>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</si>
  <si>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</si>
  <si>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</si>
  <si>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</si>
  <si>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</si>
  <si>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</si>
  <si>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</si>
  <si>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</si>
  <si>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</si>
  <si>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</si>
  <si>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</si>
  <si>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</si>
  <si>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</si>
  <si>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</si>
  <si>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</si>
  <si>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</si>
  <si>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</si>
  <si>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</si>
  <si>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</si>
  <si>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</si>
  <si>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</si>
  <si>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</si>
  <si>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</si>
  <si>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</si>
  <si>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</si>
  <si>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</si>
  <si>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</si>
  <si>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</si>
  <si>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</si>
  <si>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</si>
  <si>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</si>
  <si>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</si>
  <si>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</si>
  <si>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</si>
  <si>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</si>
  <si>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</si>
  <si>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</si>
  <si>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</si>
  <si>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</si>
  <si>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</si>
  <si>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</si>
  <si>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</si>
  <si>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</si>
  <si>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</si>
  <si>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</si>
  <si>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</si>
  <si>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</si>
  <si>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</si>
  <si>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</si>
  <si>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</si>
  <si>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</si>
  <si>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</si>
  <si>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</si>
  <si>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</si>
  <si>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</si>
  <si>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</si>
  <si>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</si>
  <si>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</si>
  <si>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</si>
  <si>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</si>
  <si>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</si>
  <si>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</si>
  <si>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</si>
  <si>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</si>
  <si>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</si>
  <si>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</si>
  <si>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</si>
  <si>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</si>
  <si>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</si>
  <si>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</si>
  <si>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</si>
  <si>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</si>
  <si>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</si>
  <si>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</si>
  <si>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</si>
  <si>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</si>
  <si>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</si>
  <si>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</si>
  <si>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</si>
  <si>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</si>
  <si>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</si>
  <si>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</si>
  <si>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</si>
  <si>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</si>
  <si>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</si>
  <si>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</si>
  <si>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</si>
  <si>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</si>
  <si>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</si>
  <si>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</si>
  <si>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</si>
  <si>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</si>
  <si>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</si>
  <si>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</si>
  <si>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</si>
  <si>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</si>
  <si>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</si>
  <si>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</si>
  <si>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</si>
  <si>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</si>
  <si>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</si>
  <si>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</si>
  <si>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</si>
  <si>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</si>
  <si>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</si>
  <si>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</si>
  <si>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</si>
  <si>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</si>
  <si>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</si>
  <si>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</si>
  <si>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</si>
  <si>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</si>
  <si>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</si>
  <si>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</si>
  <si>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</si>
  <si>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</si>
  <si>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</si>
  <si>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</si>
  <si>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</si>
  <si>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</si>
  <si>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</si>
  <si>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</si>
  <si>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</si>
  <si>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</si>
  <si>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</si>
  <si>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</si>
  <si>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</si>
  <si>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</si>
  <si>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</si>
  <si>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</si>
  <si>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</si>
  <si>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</si>
  <si>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</si>
  <si>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</si>
  <si>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</si>
  <si>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</si>
  <si>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</si>
  <si>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</si>
  <si>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</si>
  <si>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</si>
  <si>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</si>
  <si>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</si>
  <si>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</si>
  <si>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</si>
  <si>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</si>
  <si>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</si>
  <si>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</si>
  <si>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</si>
  <si>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</si>
  <si>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</si>
  <si>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</si>
  <si>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</si>
  <si>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</si>
  <si>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</si>
  <si>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</si>
  <si>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</si>
  <si>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</si>
  <si>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</si>
  <si>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</si>
  <si>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</si>
  <si>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</si>
  <si>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</si>
  <si>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</si>
  <si>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</si>
  <si>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</si>
  <si>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</si>
  <si>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</si>
  <si>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</si>
  <si>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</si>
  <si>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</si>
  <si>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</si>
  <si>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</si>
  <si>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</si>
  <si>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</si>
  <si>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</si>
  <si>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</si>
  <si>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</si>
  <si>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</si>
  <si>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</si>
  <si>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</si>
  <si>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</si>
  <si>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</si>
  <si>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</si>
  <si>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</si>
  <si>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</si>
  <si>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</si>
  <si>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</si>
  <si>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</si>
  <si>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</si>
  <si>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</si>
  <si>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</si>
  <si>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</si>
  <si>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</si>
  <si>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</si>
  <si>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</si>
  <si>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</si>
  <si>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</si>
  <si>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</si>
  <si>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</si>
  <si>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</si>
  <si>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</si>
  <si>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</si>
  <si>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</si>
  <si>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</si>
  <si>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</si>
  <si>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</si>
  <si>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</si>
  <si>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</si>
  <si>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</si>
  <si>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</si>
  <si>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</si>
  <si>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</si>
  <si>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</si>
  <si>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</si>
  <si>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</si>
  <si>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</si>
  <si>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</si>
  <si>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</si>
  <si>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</si>
  <si>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</si>
  <si>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</si>
  <si>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</si>
  <si>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</si>
  <si>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</si>
  <si>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</si>
  <si>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</si>
  <si>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</si>
  <si>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</si>
  <si>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</si>
  <si>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</si>
  <si>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</si>
  <si>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</si>
  <si>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</si>
  <si>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</si>
  <si>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</si>
  <si>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</si>
  <si>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</si>
  <si>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</si>
  <si>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</si>
  <si>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</si>
  <si>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</si>
  <si>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</si>
  <si>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</si>
  <si>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</si>
  <si>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</si>
  <si>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</si>
  <si>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</si>
  <si>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</si>
  <si>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</si>
  <si>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</si>
  <si>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</si>
  <si>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</si>
  <si>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</si>
  <si>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</si>
  <si>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</si>
  <si>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</si>
  <si>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</si>
  <si>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</si>
  <si>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</si>
  <si>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</si>
  <si>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</si>
  <si>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</si>
  <si>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</si>
  <si>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</si>
  <si>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</si>
  <si>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</si>
  <si>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</si>
  <si>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</si>
  <si>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</si>
  <si>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</si>
  <si>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</si>
  <si>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</si>
  <si>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</si>
  <si>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</si>
  <si>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</si>
  <si>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</si>
  <si>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</si>
  <si>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</si>
  <si>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</si>
  <si>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</si>
  <si>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</si>
  <si>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</si>
  <si>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</si>
  <si>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</si>
  <si>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</si>
  <si>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</si>
  <si>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</si>
  <si>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</si>
  <si>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</si>
  <si>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</si>
  <si>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</si>
  <si>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</si>
  <si>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</si>
  <si>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</si>
  <si>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</si>
  <si>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</si>
  <si>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</si>
  <si>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</si>
  <si>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</si>
  <si>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</si>
  <si>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</si>
  <si>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</si>
  <si>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</si>
  <si>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</si>
  <si>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</si>
  <si>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</si>
  <si>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</si>
  <si>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</si>
  <si>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</si>
  <si>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</si>
  <si>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</si>
  <si>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</si>
  <si>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</si>
  <si>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</si>
  <si>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</si>
  <si>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</si>
  <si>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</si>
  <si>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</si>
  <si>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</si>
  <si>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</si>
  <si>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</si>
  <si>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</si>
  <si>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</si>
  <si>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</si>
  <si>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</si>
  <si>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</si>
  <si>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</si>
  <si>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</si>
  <si>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</si>
  <si>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</si>
  <si>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</si>
  <si>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</si>
  <si>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</si>
  <si>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</si>
  <si>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</si>
  <si>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</si>
  <si>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</si>
  <si>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</si>
  <si>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</si>
  <si>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</si>
  <si>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</si>
  <si>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</si>
  <si>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</si>
  <si>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</si>
  <si>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</si>
  <si>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</si>
  <si>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</si>
  <si>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</si>
  <si>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</si>
  <si>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</si>
  <si>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</si>
  <si>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</si>
  <si>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</si>
  <si>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</si>
  <si>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</si>
  <si>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</si>
  <si>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</si>
  <si>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</si>
  <si>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</si>
  <si>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</si>
  <si>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</si>
  <si>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</si>
  <si>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</si>
  <si>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</si>
  <si>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</si>
  <si>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</si>
  <si>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</si>
  <si>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</si>
  <si>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</si>
  <si>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</si>
  <si>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</si>
  <si>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</si>
  <si>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</si>
  <si>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</si>
  <si>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</si>
  <si>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</si>
  <si>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</si>
  <si>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</si>
  <si>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</si>
  <si>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</si>
  <si>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</si>
  <si>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</si>
  <si>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</si>
  <si>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</si>
  <si>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</si>
  <si>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</si>
  <si>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</si>
  <si>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</si>
  <si>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</si>
  <si>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</si>
  <si>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</si>
  <si>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</si>
  <si>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</si>
  <si>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</si>
  <si>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</si>
  <si>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</si>
  <si>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</si>
  <si>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</si>
  <si>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</si>
  <si>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</si>
  <si>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</si>
  <si>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</si>
  <si>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</si>
  <si>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</si>
  <si>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</si>
  <si>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</si>
  <si>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</si>
  <si>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</si>
  <si>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</si>
  <si>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</si>
  <si>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</si>
  <si>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</si>
  <si>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</si>
  <si>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</si>
  <si>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</si>
  <si>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</si>
  <si>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</si>
  <si>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</si>
  <si>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</si>
  <si>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</si>
  <si>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</si>
  <si>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</si>
  <si>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</si>
  <si>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</si>
  <si>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</si>
  <si>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</si>
  <si>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</si>
  <si>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</si>
  <si>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</si>
  <si>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</si>
  <si>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</si>
  <si>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</si>
  <si>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</si>
  <si>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</si>
  <si>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</si>
  <si>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</si>
  <si>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</si>
  <si>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</si>
  <si>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</si>
  <si>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</si>
  <si>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</si>
  <si>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</si>
  <si>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</si>
  <si>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</si>
  <si>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</si>
  <si>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</si>
  <si>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</si>
  <si>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</si>
  <si>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</si>
  <si>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</si>
  <si>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</si>
  <si>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</si>
  <si>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</si>
  <si>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</si>
  <si>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</si>
  <si>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</si>
  <si>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</si>
  <si>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</si>
  <si>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</si>
  <si>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</si>
  <si>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</si>
  <si>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</si>
  <si>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</si>
  <si>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</si>
  <si>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</si>
  <si>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</si>
  <si>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</si>
  <si>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</si>
  <si>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</si>
  <si>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</si>
  <si>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</si>
  <si>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</si>
  <si>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</si>
  <si>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</si>
  <si>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</si>
  <si>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</si>
  <si>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</si>
  <si>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</si>
  <si>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</si>
  <si>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</si>
  <si>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</si>
  <si>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</si>
  <si>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</si>
  <si>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</si>
  <si>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</si>
  <si>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</si>
  <si>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</si>
  <si>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</si>
  <si>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</si>
  <si>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</si>
  <si>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</si>
  <si>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</si>
  <si>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</si>
  <si>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</si>
  <si>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</si>
  <si>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</si>
  <si>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</si>
  <si>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</si>
  <si>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</si>
  <si>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</si>
  <si>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</si>
  <si>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</si>
  <si>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</si>
  <si>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</si>
  <si>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</si>
  <si>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</si>
  <si>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</si>
  <si>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</si>
  <si>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</si>
  <si>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</si>
  <si>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</si>
  <si>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</si>
  <si>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</si>
  <si>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</si>
  <si>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</si>
  <si>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</si>
  <si>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</si>
  <si>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</si>
  <si>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</si>
  <si>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</si>
  <si>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</si>
  <si>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</si>
  <si>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</si>
  <si>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</si>
  <si>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</si>
  <si>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</si>
  <si>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</si>
  <si>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</si>
  <si>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</si>
  <si>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</si>
  <si>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</si>
  <si>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</si>
  <si>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</si>
  <si>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</si>
  <si>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</si>
  <si>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</si>
  <si>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</si>
  <si>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</si>
  <si>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</si>
  <si>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</si>
  <si>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</si>
  <si>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</si>
  <si>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</si>
  <si>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</si>
  <si>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</si>
  <si>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</si>
  <si>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</si>
  <si>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</si>
  <si>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</si>
  <si>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</si>
  <si>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</si>
  <si>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</si>
  <si>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</si>
  <si>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</si>
  <si>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</si>
  <si>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</si>
  <si>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</si>
  <si>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</si>
  <si>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</si>
  <si>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</si>
  <si>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</si>
  <si>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</si>
  <si>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</si>
  <si>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</si>
  <si>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</si>
  <si>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</si>
  <si>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</si>
  <si>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</si>
  <si>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</si>
  <si>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</si>
  <si>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</si>
  <si>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</si>
  <si>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</si>
  <si>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</si>
  <si>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</si>
  <si>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</si>
  <si>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</si>
  <si>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</si>
  <si>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</si>
  <si>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</si>
  <si>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</si>
  <si>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</si>
  <si>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</si>
  <si>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</si>
  <si>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</si>
  <si>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</si>
  <si>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</si>
  <si>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</si>
  <si>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</si>
  <si>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</si>
  <si>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</si>
  <si>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</si>
  <si>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</si>
  <si>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</si>
  <si>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</si>
  <si>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</si>
  <si>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</si>
  <si>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</si>
  <si>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</si>
  <si>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</si>
  <si>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</si>
  <si>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</si>
  <si>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</si>
  <si>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</si>
  <si>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</si>
  <si>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</si>
  <si>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</si>
  <si>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</si>
  <si>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</si>
  <si>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</si>
  <si>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</si>
  <si>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</si>
  <si>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</si>
  <si>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</si>
  <si>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</si>
  <si>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</si>
  <si>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</si>
  <si>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</si>
  <si>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</si>
  <si>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</si>
  <si>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</si>
  <si>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</si>
  <si>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</si>
  <si>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</si>
  <si>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</si>
  <si>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</si>
  <si>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</si>
  <si>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</si>
  <si>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</si>
  <si>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</si>
  <si>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</si>
  <si>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</si>
  <si>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</si>
  <si>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</si>
  <si>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</si>
  <si>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</si>
  <si>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</si>
  <si>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</si>
  <si>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</si>
  <si>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</si>
  <si>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</si>
  <si>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</si>
  <si>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</si>
  <si>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</si>
  <si>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</si>
  <si>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</si>
  <si>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</si>
  <si>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</si>
  <si>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</si>
  <si>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</si>
  <si>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</si>
  <si>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</si>
  <si>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</si>
  <si>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</si>
  <si>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</si>
  <si>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</si>
  <si>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</si>
  <si>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</si>
  <si>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</si>
  <si>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</si>
  <si>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</si>
  <si>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</si>
  <si>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</si>
  <si>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</si>
  <si>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</si>
  <si>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</si>
  <si>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</si>
  <si>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</si>
  <si>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</si>
  <si>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</si>
  <si>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</si>
  <si>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</si>
  <si>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</si>
  <si>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</si>
  <si>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</si>
  <si>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</si>
  <si>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</si>
  <si>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</si>
  <si>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</si>
  <si>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</si>
  <si>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</si>
  <si>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</si>
  <si>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</si>
  <si>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</si>
  <si>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</si>
  <si>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</si>
  <si>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</si>
  <si>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</si>
  <si>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</si>
  <si>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</si>
  <si>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</si>
  <si>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</si>
  <si>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</si>
  <si>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</si>
  <si>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</si>
  <si>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</si>
  <si>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</si>
  <si>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</si>
  <si>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</si>
  <si>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</si>
  <si>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</si>
  <si>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</si>
  <si>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</si>
  <si>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</si>
  <si>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</si>
  <si>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</si>
  <si>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</si>
  <si>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</si>
  <si>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</si>
  <si>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</si>
  <si>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</si>
  <si>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</si>
  <si>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</si>
  <si>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</si>
  <si>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</si>
  <si>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</si>
  <si>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</si>
  <si>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</si>
  <si>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</si>
  <si>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</si>
  <si>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</si>
  <si>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</si>
  <si>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</si>
  <si>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</si>
  <si>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</si>
  <si>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</si>
  <si>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</si>
  <si>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</si>
  <si>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</si>
  <si>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</si>
  <si>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</si>
  <si>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</si>
  <si>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</si>
  <si>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</si>
  <si>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</si>
  <si>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</si>
  <si>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</si>
  <si>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</si>
  <si>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</si>
  <si>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</si>
  <si>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</si>
  <si>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</si>
  <si>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</si>
  <si>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</si>
  <si>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</si>
  <si>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</si>
  <si>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</si>
  <si>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</si>
  <si>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</si>
  <si>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</si>
  <si>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</si>
  <si>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</si>
  <si>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</si>
  <si>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</si>
  <si>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</si>
  <si>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</si>
  <si>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</si>
  <si>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</si>
  <si>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</si>
  <si>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</si>
  <si>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</si>
  <si>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</si>
  <si>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</si>
  <si>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</si>
  <si>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</si>
  <si>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</si>
  <si>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</si>
  <si>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</si>
  <si>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</si>
  <si>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</si>
  <si>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</si>
  <si>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</si>
  <si>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</si>
  <si>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</si>
  <si>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</si>
  <si>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</si>
  <si>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</si>
  <si>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</si>
  <si>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</si>
  <si>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</si>
  <si>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</si>
  <si>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</si>
  <si>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</si>
  <si>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</si>
  <si>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</si>
  <si>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</si>
  <si>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</si>
  <si>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</si>
  <si>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</si>
  <si>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</si>
  <si>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</si>
  <si>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</si>
  <si>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</si>
  <si>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</si>
  <si>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</si>
  <si>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</si>
  <si>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</si>
  <si>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</si>
  <si>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</si>
  <si>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</si>
  <si>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</si>
  <si>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</si>
  <si>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</si>
  <si>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</si>
  <si>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</si>
  <si>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</si>
  <si>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</si>
  <si>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</si>
  <si>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</si>
  <si>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</si>
  <si>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</si>
  <si>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</si>
  <si>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</si>
  <si>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</si>
  <si>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</si>
  <si>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</si>
  <si>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</si>
  <si>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</si>
  <si>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</si>
  <si>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</si>
  <si>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</si>
  <si>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</si>
  <si>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</si>
  <si>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</si>
  <si>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</si>
  <si>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</si>
  <si>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</si>
  <si>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</si>
  <si>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</si>
  <si>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</si>
  <si>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</si>
  <si>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</si>
  <si>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</si>
  <si>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</si>
  <si>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</si>
  <si>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</si>
  <si>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</si>
  <si>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</si>
  <si>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</si>
  <si>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</si>
  <si>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</si>
  <si>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</si>
  <si>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</si>
  <si>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</si>
  <si>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</si>
  <si>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</si>
  <si>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</si>
  <si>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</si>
  <si>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</si>
  <si>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</si>
  <si>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</si>
  <si>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</si>
  <si>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</si>
  <si>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</si>
  <si>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</si>
  <si>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</si>
  <si>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</si>
  <si>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</si>
  <si>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</si>
  <si>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</si>
  <si>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</si>
  <si>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</si>
  <si>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</si>
  <si>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</si>
  <si>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</si>
  <si>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</si>
  <si>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</si>
  <si>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</si>
  <si>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</si>
  <si>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</si>
  <si>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</si>
  <si>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</si>
  <si>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</si>
  <si>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</si>
  <si>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</si>
  <si>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</si>
  <si>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</si>
  <si>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</si>
  <si>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</si>
  <si>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</si>
  <si>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</si>
  <si>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</si>
  <si>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</si>
  <si>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</si>
  <si>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</si>
  <si>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</si>
  <si>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</si>
  <si>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</si>
  <si>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</si>
  <si>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</si>
  <si>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</si>
  <si>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</si>
  <si>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</si>
  <si>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</si>
  <si>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</si>
  <si>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</si>
  <si>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</si>
  <si>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</si>
  <si>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</si>
  <si>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</si>
  <si>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</si>
  <si>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</si>
  <si>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</si>
  <si>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</si>
  <si>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</si>
  <si>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</si>
  <si>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</si>
  <si>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</si>
  <si>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</si>
  <si>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</si>
  <si>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</si>
  <si>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</si>
  <si>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</si>
  <si>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</si>
  <si>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</si>
  <si>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</si>
  <si>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</si>
  <si>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</si>
  <si>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</si>
  <si>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</si>
  <si>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</si>
  <si>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</si>
  <si>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</si>
  <si>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</si>
  <si>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</si>
  <si>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</si>
  <si>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</si>
  <si>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</si>
  <si>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</si>
  <si>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</si>
  <si>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</si>
  <si>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</si>
  <si>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</si>
  <si>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</si>
  <si>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</si>
  <si>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</si>
  <si>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</si>
  <si>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</si>
  <si>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</si>
  <si>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</si>
  <si>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</si>
  <si>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</si>
  <si>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</si>
  <si>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</si>
  <si>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</si>
  <si>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</si>
  <si>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</si>
  <si>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</si>
  <si>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</si>
  <si>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</si>
  <si>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</si>
  <si>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</si>
  <si>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</si>
  <si>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</si>
  <si>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</si>
  <si>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</si>
  <si>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</si>
  <si>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</si>
  <si>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</si>
  <si>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</si>
  <si>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</si>
  <si>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</si>
  <si>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</si>
  <si>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</si>
  <si>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</si>
  <si>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</si>
  <si>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</si>
  <si>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</si>
  <si>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</si>
  <si>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</si>
  <si>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</si>
  <si>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</si>
  <si>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</si>
  <si>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</si>
  <si>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</si>
  <si>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</si>
  <si>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</si>
  <si>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</si>
  <si>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</si>
  <si>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</si>
  <si>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</si>
  <si>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</si>
  <si>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</si>
  <si>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</si>
  <si>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</si>
  <si>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</si>
  <si>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</si>
  <si>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</si>
  <si>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</si>
  <si>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</si>
  <si>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</si>
  <si>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</si>
  <si>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</si>
  <si>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</si>
  <si>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</si>
  <si>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</si>
  <si>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</si>
  <si>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</si>
  <si>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</si>
  <si>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</si>
  <si>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</si>
  <si>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</si>
  <si>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</si>
  <si>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</si>
  <si>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</si>
  <si>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</si>
  <si>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</si>
  <si>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</si>
  <si>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</si>
  <si>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</si>
  <si>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</si>
  <si>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</si>
  <si>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</si>
  <si>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</si>
  <si>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</si>
  <si>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</si>
  <si>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</si>
  <si>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</si>
  <si>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</si>
  <si>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</si>
  <si>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</si>
  <si>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</si>
  <si>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</si>
  <si>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</si>
  <si>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</si>
  <si>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</si>
  <si>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</si>
  <si>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</si>
  <si>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</si>
  <si>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</si>
  <si>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</si>
  <si>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</si>
  <si>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</si>
  <si>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</si>
  <si>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</si>
  <si>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</si>
  <si>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</si>
  <si>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</si>
  <si>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</si>
  <si>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</si>
  <si>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</si>
  <si>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</si>
  <si>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</si>
  <si>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</si>
  <si>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</si>
  <si>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</si>
  <si>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</si>
  <si>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</si>
  <si>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</si>
  <si>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</si>
  <si>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</si>
  <si>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</si>
  <si>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</si>
  <si>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</si>
  <si>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</si>
  <si>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</si>
  <si>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</si>
  <si>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</si>
  <si>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</si>
  <si>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</si>
  <si>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</si>
  <si>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</si>
  <si>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</si>
  <si>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</si>
  <si>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</si>
  <si>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</si>
  <si>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</si>
  <si>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</si>
  <si>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</si>
  <si>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</si>
  <si>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</si>
  <si>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</si>
  <si>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</si>
  <si>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</si>
  <si>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</si>
  <si>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</si>
  <si>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</si>
  <si>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</si>
  <si>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</si>
  <si>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</si>
  <si>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</si>
  <si>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</si>
  <si>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</si>
  <si>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</si>
  <si>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</si>
  <si>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</si>
  <si>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</si>
  <si>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</si>
  <si>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</si>
  <si>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</si>
  <si>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</si>
  <si>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</si>
  <si>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</si>
  <si>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</si>
  <si>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</si>
  <si>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</si>
  <si>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</si>
  <si>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</si>
  <si>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</si>
  <si>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</si>
  <si>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</si>
  <si>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</si>
  <si>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</si>
  <si>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</si>
  <si>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</si>
  <si>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</si>
  <si>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</si>
  <si>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</si>
  <si>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</si>
  <si>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</si>
  <si>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</si>
  <si>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</si>
  <si>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</si>
  <si>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</si>
  <si>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</si>
  <si>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</si>
  <si>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</si>
  <si>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</si>
  <si>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</si>
  <si>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</si>
  <si>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</si>
  <si>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</si>
  <si>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</si>
  <si>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</si>
  <si>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</si>
  <si>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</si>
  <si>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</si>
  <si>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</si>
  <si>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</si>
  <si>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</si>
  <si>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</si>
  <si>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</si>
  <si>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</si>
  <si>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</si>
  <si>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</si>
  <si>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</si>
  <si>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</si>
  <si>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</si>
  <si>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</si>
  <si>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</si>
  <si>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</si>
  <si>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</si>
  <si>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</si>
  <si>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</si>
  <si>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</si>
  <si>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</si>
  <si>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</si>
  <si>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</si>
  <si>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</si>
  <si>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</si>
  <si>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</si>
  <si>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</si>
  <si>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</si>
  <si>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</si>
  <si>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</si>
  <si>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</si>
  <si>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</si>
  <si>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</si>
  <si>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</si>
  <si>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</si>
  <si>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</si>
  <si>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</si>
  <si>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</si>
  <si>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</si>
  <si>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</si>
  <si>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</si>
  <si>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</si>
  <si>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</si>
  <si>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</si>
  <si>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</si>
  <si>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</si>
  <si>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</si>
  <si>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</si>
  <si>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</si>
  <si>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</si>
  <si>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</si>
  <si>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</si>
  <si>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</si>
  <si>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</si>
  <si>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</si>
  <si>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</si>
  <si>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</si>
  <si>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</si>
  <si>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</si>
  <si>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</si>
  <si>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</si>
  <si>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</si>
  <si>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</si>
  <si>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</si>
  <si>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</si>
  <si>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</si>
  <si>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</si>
  <si>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</si>
  <si>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</si>
  <si>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</si>
  <si>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</si>
  <si>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</si>
  <si>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</si>
  <si>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</si>
  <si>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</si>
  <si>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</si>
  <si>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</si>
  <si>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</si>
  <si>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</si>
  <si>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</si>
  <si>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</si>
  <si>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</si>
  <si>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</si>
  <si>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</si>
  <si>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</si>
  <si>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</si>
  <si>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</si>
  <si>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</si>
  <si>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</si>
  <si>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</si>
  <si>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</si>
  <si>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</si>
  <si>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</si>
  <si>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</si>
  <si>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</si>
  <si>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</si>
  <si>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</si>
  <si>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</si>
  <si>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</si>
  <si>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</si>
  <si>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</si>
  <si>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</si>
  <si>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</si>
  <si>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</si>
  <si>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</si>
  <si>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</si>
  <si>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</si>
  <si>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</si>
  <si>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</si>
  <si>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</si>
  <si>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</si>
  <si>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</si>
  <si>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</si>
  <si>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</si>
  <si>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</si>
  <si>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</si>
  <si>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</si>
  <si>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</si>
  <si>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</si>
  <si>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</si>
  <si>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</si>
  <si>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</si>
  <si>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</si>
  <si>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</si>
  <si>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</si>
  <si>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</si>
  <si>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</si>
  <si>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</si>
  <si>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</si>
  <si>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</si>
  <si>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</si>
  <si>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</si>
  <si>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</si>
  <si>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</si>
  <si>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</si>
  <si>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</si>
  <si>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</si>
  <si>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</si>
  <si>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</si>
  <si>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</si>
  <si>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</si>
  <si>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</si>
  <si>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</si>
  <si>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</si>
  <si>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</si>
  <si>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</si>
  <si>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</si>
  <si>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</si>
  <si>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</si>
  <si>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</si>
  <si>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</si>
  <si>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</si>
  <si>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</si>
  <si>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</si>
  <si>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</si>
  <si>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</si>
  <si>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</si>
  <si>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</si>
  <si>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</si>
  <si>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</si>
  <si>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</si>
  <si>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</si>
  <si>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</si>
  <si>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</si>
  <si>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</si>
  <si>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</si>
  <si>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</si>
  <si>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</si>
  <si>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</si>
  <si>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</si>
  <si>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</si>
  <si>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</si>
  <si>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</si>
  <si>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</si>
  <si>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</si>
  <si>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</si>
  <si>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</si>
  <si>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</si>
  <si>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</si>
  <si>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</si>
  <si>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</si>
  <si>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</si>
  <si>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</si>
  <si>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</si>
  <si>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</si>
  <si>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</si>
  <si>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</si>
  <si>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</si>
  <si>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</si>
  <si>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</si>
  <si>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</si>
  <si>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</si>
  <si>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</si>
  <si>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</si>
  <si>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</si>
  <si>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</si>
  <si>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</si>
  <si>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</si>
  <si>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</si>
  <si>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</si>
  <si>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</si>
  <si>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</si>
  <si>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</si>
  <si>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</si>
  <si>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</si>
  <si>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</si>
  <si>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</si>
  <si>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</si>
  <si>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</si>
  <si>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</si>
  <si>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</si>
  <si>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</si>
  <si>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</si>
  <si>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</si>
  <si>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</si>
  <si>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</si>
  <si>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</si>
  <si>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</si>
  <si>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</si>
  <si>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</si>
  <si>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</si>
  <si>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</si>
  <si>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</si>
  <si>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</si>
  <si>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</si>
  <si>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</si>
  <si>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</si>
  <si>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</si>
  <si>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</si>
  <si>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</si>
  <si>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</si>
  <si>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</si>
  <si>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</si>
  <si>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</si>
  <si>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</si>
  <si>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</si>
  <si>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</si>
  <si>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</si>
  <si>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</si>
  <si>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</si>
  <si>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</si>
  <si>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</si>
  <si>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</si>
  <si>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</si>
  <si>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</si>
  <si>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</si>
  <si>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</si>
  <si>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</si>
  <si>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</si>
  <si>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</si>
  <si>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</si>
  <si>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</si>
  <si>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</si>
  <si>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</si>
  <si>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</si>
  <si>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</si>
  <si>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</si>
  <si>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</si>
  <si>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</si>
  <si>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</si>
  <si>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</si>
  <si>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</si>
  <si>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</si>
  <si>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</si>
  <si>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</si>
  <si>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</si>
  <si>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</si>
  <si>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</si>
  <si>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</si>
  <si>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</si>
  <si>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</si>
  <si>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</si>
  <si>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</si>
  <si>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</si>
  <si>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</si>
  <si>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</si>
  <si>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</si>
  <si>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</si>
  <si>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</si>
  <si>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</si>
  <si>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</si>
  <si>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</si>
  <si>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</si>
  <si>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</si>
  <si>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</si>
  <si>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</si>
  <si>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</si>
  <si>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</si>
  <si>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</si>
  <si>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</si>
  <si>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</si>
  <si>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</si>
  <si>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</si>
  <si>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</si>
  <si>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</si>
  <si>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</si>
  <si>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</si>
  <si>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</si>
  <si>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</si>
  <si>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</si>
  <si>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</si>
  <si>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</si>
  <si>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</si>
  <si>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</si>
  <si>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</si>
  <si>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</si>
  <si>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</si>
  <si>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</si>
  <si>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</si>
  <si>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</si>
  <si>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</si>
  <si>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</si>
  <si>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</si>
  <si>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</si>
  <si>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</si>
  <si>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</si>
  <si>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</si>
  <si>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</si>
  <si>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</si>
  <si>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</si>
  <si>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</si>
  <si>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</si>
  <si>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</si>
  <si>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</si>
  <si>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</si>
  <si>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</si>
  <si>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</si>
  <si>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</si>
  <si>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</si>
  <si>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</si>
  <si>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</si>
  <si>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</si>
  <si>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</si>
  <si>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</si>
  <si>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</si>
  <si>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</si>
  <si>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</si>
  <si>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</si>
  <si>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</si>
  <si>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</si>
  <si>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</si>
  <si>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</si>
  <si>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</si>
  <si>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</si>
  <si>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</si>
  <si>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</si>
  <si>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</si>
  <si>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</si>
  <si>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</si>
  <si>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</si>
  <si>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</si>
  <si>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</si>
  <si>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</si>
  <si>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</si>
  <si>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</si>
  <si>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</si>
  <si>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</si>
  <si>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</si>
  <si>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</si>
  <si>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</si>
  <si>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</si>
  <si>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</si>
  <si>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</si>
  <si>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</si>
  <si>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</si>
  <si>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</si>
  <si>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</si>
  <si>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</si>
  <si>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</si>
  <si>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</si>
  <si>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</si>
  <si>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</si>
  <si>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</si>
  <si>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</si>
  <si>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</si>
  <si>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</si>
  <si>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</si>
  <si>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</si>
  <si>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</si>
  <si>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</si>
  <si>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</si>
  <si>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</si>
  <si>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</si>
  <si>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</si>
  <si>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</si>
  <si>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</si>
  <si>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</si>
  <si>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</si>
  <si>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</si>
  <si>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</si>
  <si>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</si>
  <si>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</si>
  <si>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</si>
  <si>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</si>
  <si>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</si>
  <si>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</si>
  <si>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</si>
  <si>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</si>
  <si>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</si>
  <si>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</si>
  <si>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</si>
  <si>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</si>
  <si>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</si>
  <si>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</si>
  <si>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</si>
  <si>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</si>
  <si>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</si>
  <si>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</si>
  <si>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</si>
  <si>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</si>
  <si>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</si>
  <si>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</si>
  <si>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</si>
  <si>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</si>
  <si>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</si>
  <si>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</si>
  <si>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</si>
  <si>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</si>
  <si>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</si>
  <si>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</si>
  <si>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</si>
  <si>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</si>
  <si>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</si>
  <si>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</si>
  <si>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</si>
  <si>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</si>
  <si>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</si>
  <si>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</si>
  <si>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</si>
  <si>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</si>
  <si>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</si>
  <si>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</si>
  <si>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</si>
  <si>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</si>
  <si>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</si>
  <si>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</si>
  <si>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</si>
  <si>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</si>
  <si>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</si>
  <si>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</si>
  <si>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</si>
  <si>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</si>
  <si>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</si>
  <si>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</si>
  <si>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</si>
  <si>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</si>
  <si>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</si>
  <si>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</si>
  <si>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</si>
  <si>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</si>
  <si>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</si>
  <si>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</si>
  <si>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</si>
  <si>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</si>
  <si>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</si>
  <si>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</si>
  <si>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</si>
  <si>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</si>
  <si>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</si>
  <si>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</si>
  <si>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</si>
  <si>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</si>
  <si>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</si>
  <si>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</si>
  <si>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</si>
  <si>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</si>
  <si>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</si>
  <si>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</si>
  <si>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</si>
  <si>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</si>
  <si>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</si>
  <si>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</si>
  <si>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</si>
  <si>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</si>
  <si>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</si>
  <si>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</si>
  <si>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</si>
  <si>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</si>
  <si>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</si>
  <si>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</si>
  <si>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</si>
  <si>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</si>
  <si>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</si>
  <si>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</si>
  <si>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</si>
  <si>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</si>
  <si>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</si>
  <si>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</si>
  <si>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</si>
  <si>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</si>
  <si>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</si>
  <si>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</si>
  <si>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</si>
  <si>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</si>
  <si>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</si>
  <si>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</si>
  <si>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</si>
  <si>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</si>
  <si>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</si>
  <si>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</si>
  <si>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</si>
  <si>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</si>
  <si>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</si>
  <si>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</si>
  <si>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</si>
  <si>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</si>
  <si>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</si>
  <si>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</si>
  <si>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</si>
  <si>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</si>
  <si>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</si>
  <si>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</si>
  <si>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</si>
  <si>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</si>
  <si>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</si>
  <si>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</si>
  <si>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</si>
  <si>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</si>
  <si>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</si>
  <si>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</si>
  <si>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</si>
  <si>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</si>
  <si>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</si>
  <si>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</si>
  <si>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</si>
  <si>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</si>
  <si>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</si>
  <si>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</si>
  <si>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</si>
  <si>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</si>
  <si>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</si>
  <si>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</si>
  <si>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</si>
  <si>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</si>
  <si>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</si>
  <si>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</si>
  <si>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</si>
  <si>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</si>
  <si>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</si>
  <si>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</si>
  <si>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</si>
  <si>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</si>
  <si>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</si>
  <si>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</si>
  <si>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</si>
  <si>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</si>
  <si>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</si>
  <si>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</si>
  <si>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</si>
  <si>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</si>
  <si>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</si>
  <si>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</si>
  <si>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</si>
  <si>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</si>
  <si>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</si>
  <si>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</si>
  <si>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</si>
  <si>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</si>
  <si>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</si>
  <si>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</si>
  <si>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</si>
  <si>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</si>
  <si>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</si>
  <si>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</si>
  <si>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</si>
  <si>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</si>
  <si>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</si>
  <si>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</si>
  <si>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</si>
  <si>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</si>
  <si>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</si>
  <si>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</si>
  <si>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</si>
  <si>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</si>
  <si>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</si>
  <si>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</si>
  <si>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</si>
  <si>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</si>
  <si>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</si>
  <si>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</si>
  <si>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</si>
  <si>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</si>
  <si>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</si>
  <si>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</si>
  <si>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</si>
  <si>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</si>
  <si>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</si>
  <si>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</si>
  <si>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</si>
  <si>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</si>
  <si>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</si>
  <si>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</si>
  <si>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</si>
  <si>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</si>
  <si>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</si>
  <si>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</si>
  <si>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</si>
  <si>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</si>
  <si>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</si>
  <si>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</si>
  <si>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</si>
  <si>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</si>
  <si>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</si>
  <si>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</si>
  <si>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</si>
  <si>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</si>
  <si>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</si>
  <si>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</si>
  <si>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</si>
  <si>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</si>
  <si>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</si>
  <si>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</si>
  <si>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</si>
  <si>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</si>
  <si>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</si>
  <si>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</si>
  <si>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</si>
  <si>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</si>
  <si>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</si>
  <si>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</si>
  <si>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</si>
  <si>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</si>
  <si>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</si>
  <si>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</si>
  <si>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</si>
  <si>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</si>
  <si>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</si>
  <si>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</si>
  <si>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</si>
  <si>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</si>
  <si>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</si>
  <si>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</si>
  <si>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</si>
  <si>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</si>
  <si>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</si>
  <si>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</si>
  <si>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</si>
  <si>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</si>
  <si>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</si>
  <si>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</si>
  <si>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</si>
  <si>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</si>
  <si>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</si>
  <si>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</si>
  <si>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</si>
  <si>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</si>
  <si>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</si>
  <si>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</si>
  <si>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</si>
  <si>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</si>
  <si>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</si>
  <si>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</si>
  <si>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</si>
  <si>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</si>
  <si>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</si>
  <si>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</si>
  <si>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</si>
  <si>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</si>
  <si>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</si>
  <si>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</si>
  <si>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</si>
  <si>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</si>
  <si>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</si>
  <si>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</si>
  <si>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</si>
  <si>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</si>
  <si>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</si>
  <si>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</si>
  <si>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</si>
  <si>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</si>
  <si>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</si>
  <si>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</si>
  <si>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</si>
  <si>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</si>
  <si>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</si>
  <si>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</si>
  <si>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</si>
  <si>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</si>
  <si>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</si>
  <si>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</si>
  <si>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</si>
  <si>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</si>
  <si>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</si>
  <si>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</si>
  <si>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</si>
  <si>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</si>
  <si>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</si>
  <si>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</si>
  <si>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</si>
  <si>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</si>
  <si>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</si>
  <si>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</si>
  <si>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</si>
  <si>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</si>
  <si>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</si>
  <si>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</si>
  <si>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</si>
  <si>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</si>
  <si>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</si>
  <si>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</si>
  <si>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</si>
  <si>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</si>
  <si>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</si>
  <si>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</si>
  <si>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</si>
  <si>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</si>
  <si>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</si>
  <si>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</si>
  <si>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</si>
  <si>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</si>
  <si>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</si>
  <si>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</si>
  <si>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</si>
  <si>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</si>
  <si>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</si>
  <si>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</si>
  <si>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</si>
  <si>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</si>
  <si>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</si>
  <si>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</si>
  <si>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</si>
  <si>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</si>
  <si>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</si>
  <si>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</si>
  <si>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</si>
  <si>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</si>
  <si>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</si>
  <si>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</si>
  <si>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</si>
  <si>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</si>
  <si>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</si>
  <si>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</si>
  <si>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</si>
  <si>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</si>
  <si>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</si>
  <si>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</si>
  <si>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</si>
  <si>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</si>
  <si>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</si>
  <si>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</si>
  <si>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</si>
  <si>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</si>
  <si>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</si>
  <si>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</si>
  <si>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</si>
  <si>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</si>
  <si>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</si>
  <si>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</si>
  <si>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</si>
  <si>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</si>
  <si>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</si>
  <si>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</si>
  <si>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</si>
  <si>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</si>
  <si>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</si>
  <si>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</si>
  <si>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</si>
  <si>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</si>
  <si>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</si>
  <si>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</si>
  <si>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</si>
  <si>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</si>
  <si>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</si>
  <si>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</si>
  <si>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</si>
  <si>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</si>
  <si>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</si>
  <si>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</si>
  <si>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</si>
  <si>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</si>
  <si>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</si>
  <si>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</si>
  <si>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</si>
  <si>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</si>
  <si>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</si>
  <si>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</si>
  <si>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</si>
  <si>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</si>
  <si>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</si>
  <si>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</si>
  <si>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</si>
  <si>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</si>
  <si>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</si>
  <si>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</si>
  <si>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</si>
  <si>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</si>
  <si>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</si>
  <si>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</si>
  <si>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</si>
  <si>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</si>
  <si>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</si>
  <si>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</si>
  <si>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</si>
  <si>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</si>
  <si>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</si>
  <si>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</si>
  <si>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</si>
  <si>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</si>
  <si>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</si>
  <si>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</si>
  <si>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</si>
  <si>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</si>
  <si>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</si>
  <si>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</si>
  <si>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</si>
  <si>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</si>
  <si>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</si>
  <si>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</si>
  <si>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</si>
  <si>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</si>
  <si>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</si>
  <si>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</si>
  <si>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</si>
  <si>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</si>
  <si>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</si>
  <si>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</si>
  <si>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</si>
  <si>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</si>
  <si>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</si>
  <si>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</si>
  <si>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</si>
  <si>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</si>
  <si>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</si>
  <si>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</si>
  <si>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</si>
  <si>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</si>
  <si>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</si>
  <si>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</si>
  <si>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</si>
  <si>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</si>
  <si>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</si>
  <si>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</si>
  <si>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</si>
  <si>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</si>
  <si>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</si>
  <si>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</si>
  <si>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</si>
  <si>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</si>
  <si>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</si>
  <si>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</si>
  <si>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</si>
  <si>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</si>
  <si>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</si>
  <si>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</si>
  <si>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</si>
  <si>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</si>
  <si>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</si>
  <si>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</si>
  <si>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</si>
  <si>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</si>
  <si>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</si>
  <si>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</si>
  <si>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</si>
  <si>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</si>
  <si>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</si>
  <si>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</si>
  <si>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</si>
  <si>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</si>
  <si>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</si>
  <si>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</si>
  <si>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</si>
  <si>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</si>
  <si>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</si>
  <si>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</si>
  <si>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</si>
  <si>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</si>
  <si>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</si>
  <si>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</si>
  <si>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</si>
  <si>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</si>
  <si>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</si>
  <si>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</si>
  <si>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</si>
  <si>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</si>
  <si>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</si>
  <si>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</si>
  <si>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</si>
  <si>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</si>
  <si>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</si>
  <si>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</si>
  <si>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</si>
  <si>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</si>
  <si>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</si>
  <si>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</si>
  <si>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</si>
  <si>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</si>
  <si>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</si>
  <si>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</si>
  <si>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</si>
  <si>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</si>
  <si>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</si>
  <si>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</si>
  <si>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</si>
  <si>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</si>
  <si>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</si>
  <si>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</si>
  <si>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</si>
  <si>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</si>
  <si>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</si>
  <si>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</si>
  <si>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</si>
  <si>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</si>
  <si>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</si>
  <si>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</si>
  <si>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</si>
  <si>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</si>
  <si>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</si>
  <si>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</si>
  <si>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</si>
  <si>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</si>
  <si>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</si>
  <si>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</si>
  <si>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</si>
  <si>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</si>
  <si>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</si>
  <si>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</si>
  <si>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</si>
  <si>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</si>
  <si>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</si>
  <si>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</si>
  <si>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</si>
  <si>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</si>
  <si>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</si>
  <si>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</si>
  <si>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</si>
  <si>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</si>
  <si>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</si>
  <si>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</si>
  <si>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</si>
  <si>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</si>
  <si>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</si>
  <si>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</si>
  <si>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</si>
  <si>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</si>
  <si>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</si>
  <si>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</si>
  <si>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</si>
  <si>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</si>
  <si>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</si>
  <si>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</si>
  <si>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</si>
  <si>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</si>
  <si>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</si>
  <si>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</si>
  <si>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</si>
  <si>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</si>
  <si>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</si>
  <si>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</si>
  <si>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</si>
  <si>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</si>
  <si>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</si>
  <si>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</si>
  <si>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</si>
  <si>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</si>
  <si>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</si>
  <si>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</si>
  <si>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</si>
  <si>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</si>
  <si>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</si>
  <si>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</si>
  <si>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</si>
  <si>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</si>
  <si>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</si>
  <si>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</si>
  <si>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</si>
  <si>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</si>
  <si>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</si>
  <si>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</si>
  <si>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</si>
  <si>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</si>
  <si>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</si>
  <si>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</si>
  <si>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</si>
  <si>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</si>
  <si>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</si>
  <si>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</si>
  <si>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</si>
  <si>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</si>
  <si>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</si>
  <si>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</si>
  <si>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</si>
  <si>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</si>
  <si>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</si>
  <si>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</si>
  <si>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</si>
  <si>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</si>
  <si>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</si>
  <si>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</si>
  <si>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</si>
  <si>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</si>
  <si>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</si>
  <si>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</si>
  <si>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</si>
  <si>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</si>
  <si>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</si>
  <si>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</si>
  <si>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</si>
  <si>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</si>
  <si>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</si>
  <si>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</si>
  <si>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</si>
  <si>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</si>
  <si>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</si>
  <si>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</si>
  <si>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</si>
  <si>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</si>
  <si>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</si>
  <si>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</si>
  <si>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</si>
  <si>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</si>
  <si>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</si>
  <si>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</si>
  <si>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</si>
  <si>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</si>
  <si>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</si>
  <si>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</si>
  <si>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</si>
  <si>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</si>
  <si>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</si>
  <si>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</si>
  <si>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</si>
  <si>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</si>
  <si>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</si>
  <si>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</si>
  <si>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</si>
  <si>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</si>
  <si>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</si>
  <si>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</si>
  <si>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</si>
  <si>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</si>
  <si>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</si>
  <si>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</si>
  <si>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</si>
  <si>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</si>
  <si>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</si>
  <si>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</si>
  <si>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</si>
  <si>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</si>
  <si>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</si>
  <si>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</si>
  <si>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</si>
  <si>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</si>
  <si>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</si>
  <si>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</si>
  <si>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</si>
  <si>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</si>
  <si>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</si>
  <si>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</si>
  <si>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</si>
  <si>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</si>
  <si>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</si>
  <si>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</si>
  <si>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</si>
  <si>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</si>
  <si>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</si>
  <si>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</si>
  <si>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</si>
  <si>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</si>
  <si>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</si>
  <si>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</si>
  <si>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</si>
  <si>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</si>
  <si>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</si>
  <si>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</si>
  <si>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</si>
  <si>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</si>
  <si>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</si>
  <si>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</si>
  <si>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</si>
  <si>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</si>
  <si>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</si>
  <si>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</si>
  <si>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</si>
  <si>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</si>
  <si>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</si>
  <si>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</si>
  <si>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</si>
  <si>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</si>
  <si>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</si>
  <si>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</si>
  <si>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</si>
  <si>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</si>
  <si>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</si>
  <si>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</si>
  <si>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</si>
  <si>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</si>
  <si>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</si>
  <si>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</si>
  <si>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</si>
  <si>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</si>
  <si>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</si>
  <si>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</si>
  <si>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</si>
  <si>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</si>
  <si>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</si>
  <si>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</si>
  <si>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</si>
  <si>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</si>
  <si>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</si>
  <si>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</si>
  <si>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</si>
  <si>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</si>
  <si>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</si>
  <si>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</si>
  <si>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</si>
  <si>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</si>
  <si>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</si>
  <si>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</si>
  <si>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</si>
  <si>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</si>
  <si>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</si>
  <si>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</si>
  <si>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</si>
  <si>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</si>
  <si>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</si>
  <si>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</si>
  <si>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</si>
  <si>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</si>
  <si>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</si>
  <si>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</si>
  <si>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</si>
  <si>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</si>
  <si>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</si>
  <si>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</si>
  <si>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</si>
  <si>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</si>
  <si>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</si>
  <si>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</si>
  <si>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</si>
  <si>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</si>
  <si>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</si>
  <si>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</si>
  <si>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</si>
  <si>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</si>
  <si>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</si>
  <si>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</si>
  <si>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</si>
  <si>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</si>
  <si>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</si>
  <si>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</si>
  <si>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</si>
  <si>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</si>
  <si>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</si>
  <si>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</si>
  <si>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</si>
  <si>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</si>
  <si>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</si>
  <si>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</si>
  <si>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</si>
  <si>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</si>
  <si>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</si>
  <si>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</si>
  <si>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</si>
  <si>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</si>
  <si>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</si>
  <si>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</si>
  <si>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</si>
  <si>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</si>
  <si>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</si>
  <si>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</si>
  <si>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</si>
  <si>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</si>
  <si>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</si>
  <si>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</si>
  <si>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</si>
  <si>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</si>
  <si>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</si>
  <si>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</si>
  <si>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</si>
  <si>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</si>
  <si>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</si>
  <si>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</si>
  <si>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</si>
  <si>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</si>
  <si>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</si>
  <si>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</si>
  <si>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</si>
  <si>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</si>
  <si>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</si>
  <si>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</si>
  <si>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</si>
  <si>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</si>
  <si>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</si>
  <si>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</si>
  <si>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</si>
  <si>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</si>
  <si>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</si>
  <si>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</si>
  <si>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</si>
  <si>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</si>
  <si>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</si>
  <si>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</si>
  <si>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</si>
  <si>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</si>
  <si>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</si>
  <si>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</si>
  <si>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</si>
  <si>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</si>
  <si>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</si>
  <si>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</si>
  <si>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</si>
  <si>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</si>
  <si>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</si>
  <si>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</si>
  <si>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</si>
  <si>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</si>
  <si>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</si>
  <si>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</si>
  <si>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</si>
  <si>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</si>
  <si>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</si>
  <si>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</si>
  <si>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</si>
  <si>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</si>
  <si>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</si>
  <si>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</si>
  <si>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</si>
  <si>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</si>
  <si>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</si>
  <si>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</si>
  <si>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</si>
  <si>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</si>
  <si>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</si>
  <si>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</si>
  <si>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</si>
  <si>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</si>
  <si>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</si>
  <si>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</si>
  <si>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</si>
  <si>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</si>
  <si>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</si>
  <si>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</si>
  <si>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</si>
  <si>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</si>
  <si>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</si>
  <si>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</si>
  <si>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</si>
  <si>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</si>
  <si>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</si>
  <si>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</si>
  <si>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</si>
  <si>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</si>
  <si>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</si>
  <si>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</si>
  <si>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</si>
  <si>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</si>
  <si>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</si>
  <si>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</si>
  <si>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</si>
  <si>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</si>
  <si>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</si>
  <si>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</si>
  <si>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</si>
  <si>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</si>
  <si>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</si>
  <si>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</si>
  <si>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</si>
  <si>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</si>
  <si>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</si>
  <si>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</si>
  <si>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</si>
  <si>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</si>
  <si>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</si>
  <si>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</si>
  <si>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</si>
  <si>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</si>
  <si>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</si>
  <si>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</si>
  <si>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</si>
  <si>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</si>
  <si>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</si>
  <si>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</si>
  <si>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</si>
  <si>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</si>
  <si>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</si>
  <si>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</si>
  <si>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</si>
  <si>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</si>
  <si>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</si>
  <si>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</si>
  <si>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</si>
  <si>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</si>
  <si>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</si>
  <si>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</si>
  <si>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</si>
  <si>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</si>
  <si>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</si>
  <si>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</si>
  <si>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</si>
  <si>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</si>
  <si>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</si>
  <si>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</si>
  <si>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</si>
  <si>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</si>
  <si>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</si>
  <si>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</si>
  <si>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</si>
  <si>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</si>
  <si>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</si>
  <si>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</si>
  <si>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</si>
  <si>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</si>
  <si>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</si>
  <si>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</si>
  <si>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</si>
  <si>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</si>
  <si>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</si>
  <si>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</si>
  <si>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</si>
  <si>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</si>
  <si>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</si>
  <si>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</si>
  <si>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</si>
  <si>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</si>
  <si>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</si>
  <si>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</si>
  <si>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</si>
  <si>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</si>
  <si>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</si>
  <si>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</si>
  <si>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</si>
  <si>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</si>
  <si>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</si>
  <si>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</si>
  <si>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</si>
  <si>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</si>
  <si>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</si>
  <si>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</si>
  <si>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</si>
  <si>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</si>
  <si>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</si>
  <si>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</si>
  <si>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</si>
  <si>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</si>
  <si>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</si>
  <si>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</si>
  <si>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</si>
  <si>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</si>
  <si>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</si>
  <si>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</si>
  <si>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</si>
  <si>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</si>
  <si>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</si>
  <si>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</si>
  <si>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</si>
  <si>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</si>
  <si>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</si>
  <si>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</si>
  <si>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</si>
  <si>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</si>
  <si>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</si>
  <si>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</si>
  <si>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</si>
  <si>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</si>
  <si>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</si>
  <si>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</si>
  <si>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</si>
  <si>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</si>
  <si>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</si>
  <si>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</si>
  <si>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</si>
  <si>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</si>
  <si>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</si>
  <si>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</si>
  <si>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</si>
  <si>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</si>
  <si>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</si>
  <si>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</si>
  <si>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</si>
  <si>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</si>
  <si>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</si>
  <si>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</si>
  <si>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</si>
  <si>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</si>
  <si>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</si>
  <si>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</si>
  <si>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</si>
  <si>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</si>
  <si>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</si>
  <si>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</si>
  <si>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</si>
  <si>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</si>
  <si>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</si>
  <si>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</si>
  <si>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</si>
  <si>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</si>
  <si>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</si>
  <si>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</si>
  <si>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</si>
  <si>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</si>
  <si>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</si>
  <si>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</si>
  <si>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</si>
  <si>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</si>
  <si>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</si>
  <si>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</si>
  <si>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</si>
  <si>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</si>
  <si>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</si>
  <si>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</si>
  <si>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</si>
  <si>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</si>
  <si>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</si>
  <si>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</si>
  <si>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</si>
  <si>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</si>
  <si>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</si>
  <si>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</si>
  <si>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</si>
  <si>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</si>
  <si>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</si>
  <si>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</si>
  <si>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</si>
  <si>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</si>
  <si>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</si>
  <si>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</si>
  <si>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</si>
  <si>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</si>
  <si>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</si>
  <si>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</si>
  <si>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</si>
  <si>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</si>
  <si>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</si>
  <si>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</si>
  <si>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</si>
  <si>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</si>
  <si>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</si>
  <si>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</si>
  <si>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</si>
  <si>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</si>
  <si>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</si>
  <si>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</si>
  <si>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</si>
  <si>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</si>
  <si>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</si>
  <si>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</si>
  <si>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</si>
  <si>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</si>
  <si>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</si>
  <si>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</si>
  <si>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</si>
  <si>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</si>
  <si>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</si>
  <si>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</si>
  <si>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</si>
  <si>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</si>
  <si>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</si>
  <si>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</si>
  <si>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</si>
  <si>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</si>
  <si>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</si>
  <si>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</si>
  <si>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</si>
  <si>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</si>
  <si>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</si>
  <si>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</si>
  <si>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</si>
  <si>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</si>
  <si>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</si>
  <si>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</si>
  <si>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</si>
  <si>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</si>
  <si>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</si>
  <si>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</si>
  <si>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</si>
  <si>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</si>
  <si>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</si>
  <si>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</si>
  <si>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</si>
  <si>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</si>
  <si>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</si>
  <si>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</si>
  <si>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</si>
  <si>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</si>
  <si>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</si>
  <si>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</si>
  <si>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</si>
  <si>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</si>
  <si>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</si>
  <si>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</si>
  <si>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</si>
  <si>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</si>
  <si>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</si>
  <si>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</si>
  <si>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</si>
  <si>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</si>
  <si>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</si>
  <si>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</si>
  <si>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</si>
  <si>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</si>
  <si>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</si>
  <si>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</si>
  <si>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</si>
  <si>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</si>
  <si>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</si>
  <si>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</si>
  <si>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</si>
  <si>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</si>
  <si>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</si>
  <si>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</si>
  <si>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</si>
  <si>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</si>
  <si>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</si>
  <si>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</si>
  <si>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</si>
  <si>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</si>
  <si>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</si>
  <si>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</si>
  <si>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</si>
  <si>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</si>
  <si>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</si>
  <si>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</si>
  <si>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</si>
  <si>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</si>
  <si>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</si>
  <si>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</si>
  <si>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</si>
  <si>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</si>
  <si>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</si>
  <si>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</si>
  <si>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</si>
  <si>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</si>
  <si>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</si>
  <si>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</si>
  <si>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</si>
  <si>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</si>
  <si>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</si>
  <si>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</si>
  <si>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</si>
  <si>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</si>
  <si>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</si>
  <si>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</si>
  <si>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</si>
  <si>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</si>
  <si>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</si>
  <si>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</si>
  <si>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</si>
  <si>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</si>
  <si>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</si>
  <si>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</si>
  <si>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</si>
  <si>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</si>
  <si>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</si>
  <si>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</si>
  <si>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</si>
  <si>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</si>
  <si>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</si>
  <si>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</si>
  <si>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</si>
  <si>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</si>
  <si>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</si>
  <si>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</si>
  <si>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</si>
  <si>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</si>
  <si>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</si>
  <si>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</si>
  <si>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</si>
  <si>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</si>
  <si>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</si>
  <si>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</si>
  <si>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</si>
  <si>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</si>
  <si>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</si>
  <si>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</si>
  <si>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</si>
  <si>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</si>
  <si>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</si>
  <si>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</si>
  <si>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</si>
  <si>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</si>
  <si>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</si>
  <si>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</si>
  <si>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</si>
  <si>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</si>
  <si>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</si>
  <si>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</si>
  <si>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</si>
  <si>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</si>
  <si>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</si>
  <si>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</si>
  <si>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</si>
  <si>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</si>
  <si>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</si>
  <si>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</si>
  <si>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</si>
  <si>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</si>
  <si>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</si>
  <si>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</si>
  <si>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</si>
  <si>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</si>
  <si>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</si>
  <si>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</si>
  <si>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</si>
  <si>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</si>
  <si>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</si>
  <si>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</si>
  <si>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</si>
  <si>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</si>
  <si>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</si>
  <si>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</si>
  <si>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</si>
  <si>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</si>
  <si>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</si>
  <si>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</si>
  <si>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</si>
  <si>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</si>
  <si>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</si>
  <si>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</si>
  <si>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</si>
  <si>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</si>
  <si>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</si>
  <si>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</si>
  <si>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</si>
  <si>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</si>
  <si>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</si>
  <si>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</si>
  <si>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</si>
  <si>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</si>
  <si>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</si>
  <si>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</si>
  <si>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</si>
  <si>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</si>
  <si>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</si>
  <si>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</si>
  <si>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</si>
  <si>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</si>
  <si>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</si>
  <si>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</si>
  <si>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</si>
  <si>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</si>
  <si>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</si>
  <si>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</si>
  <si>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</si>
  <si>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</si>
  <si>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</si>
  <si>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</si>
  <si>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</si>
  <si>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</si>
  <si>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</si>
  <si>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</si>
  <si>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</si>
  <si>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</si>
  <si>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</si>
  <si>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</si>
  <si>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</si>
  <si>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</si>
  <si>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</si>
  <si>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</si>
  <si>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</si>
  <si>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</si>
  <si>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</si>
  <si>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</si>
  <si>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</si>
  <si>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</si>
  <si>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</si>
  <si>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</si>
  <si>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</si>
  <si>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</si>
  <si>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</si>
  <si>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</si>
  <si>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</si>
  <si>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</si>
  <si>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</si>
  <si>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</si>
  <si>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</si>
  <si>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</si>
  <si>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</si>
  <si>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</si>
  <si>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</si>
  <si>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</si>
  <si>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</si>
  <si>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</si>
  <si>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</si>
  <si>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</si>
  <si>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</si>
  <si>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</si>
  <si>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</si>
  <si>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</si>
  <si>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</si>
  <si>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</si>
  <si>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</si>
  <si>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</si>
  <si>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</si>
  <si>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</si>
  <si>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</si>
  <si>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</si>
  <si>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</si>
  <si>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</si>
  <si>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</si>
  <si>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</si>
  <si>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</si>
  <si>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</si>
  <si>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</si>
  <si>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</si>
  <si>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</si>
  <si>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</si>
  <si>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</si>
  <si>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</si>
  <si>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</si>
  <si>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</si>
  <si>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</si>
  <si>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</si>
  <si>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</si>
  <si>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</si>
  <si>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</si>
  <si>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</si>
  <si>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</si>
  <si>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</si>
  <si>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</si>
  <si>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</si>
  <si>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</si>
  <si>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</si>
  <si>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</si>
  <si>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</si>
  <si>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</si>
  <si>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</si>
  <si>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</si>
  <si>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</si>
  <si>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</si>
  <si>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</si>
  <si>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</si>
  <si>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</si>
  <si>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</si>
  <si>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</si>
  <si>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</si>
  <si>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</si>
  <si>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</si>
  <si>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</si>
  <si>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</si>
  <si>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</si>
  <si>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</si>
  <si>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</si>
  <si>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</si>
  <si>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</si>
  <si>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</si>
  <si>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</si>
  <si>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</si>
  <si>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</si>
  <si>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</si>
  <si>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</si>
  <si>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</si>
  <si>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</si>
  <si>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</si>
  <si>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</si>
  <si>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</si>
  <si>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</si>
  <si>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</si>
  <si>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</si>
  <si>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</si>
  <si>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</si>
  <si>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</si>
  <si>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</si>
  <si>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</si>
  <si>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</si>
  <si>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</si>
  <si>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</si>
  <si>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</si>
  <si>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</si>
  <si>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</si>
  <si>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</si>
  <si>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</si>
  <si>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</si>
  <si>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</si>
  <si>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</si>
  <si>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</si>
  <si>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</si>
  <si>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</si>
  <si>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</si>
  <si>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</si>
  <si>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</si>
  <si>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</si>
  <si>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</si>
  <si>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</si>
  <si>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</si>
  <si>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</si>
  <si>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</si>
  <si>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</si>
  <si>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</si>
  <si>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</si>
  <si>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</si>
  <si>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</si>
  <si>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</si>
  <si>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</si>
  <si>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</si>
  <si>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</si>
  <si>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</si>
  <si>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</si>
  <si>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</si>
  <si>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</si>
  <si>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</si>
  <si>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</si>
  <si>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</si>
  <si>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</si>
  <si>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</si>
  <si>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</si>
  <si>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</si>
  <si>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</si>
  <si>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</si>
  <si>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</si>
  <si>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</si>
  <si>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</si>
  <si>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</si>
  <si>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</si>
  <si>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</si>
  <si>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</si>
  <si>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</si>
  <si>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</si>
  <si>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</si>
  <si>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</si>
  <si>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</si>
  <si>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</si>
  <si>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</si>
  <si>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</si>
  <si>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</si>
  <si>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</si>
  <si>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</si>
  <si>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</si>
  <si>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</si>
  <si>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</si>
  <si>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</si>
  <si>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</si>
  <si>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</si>
  <si>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</si>
  <si>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</si>
  <si>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</si>
  <si>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</si>
  <si>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</si>
  <si>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</si>
  <si>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</si>
  <si>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</si>
  <si>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</si>
  <si>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</si>
  <si>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</si>
  <si>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</si>
  <si>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</si>
  <si>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</si>
  <si>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</si>
  <si>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</si>
  <si>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</si>
  <si>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</si>
  <si>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</si>
  <si>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</si>
  <si>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</si>
  <si>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</si>
  <si>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</si>
  <si>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</si>
  <si>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</si>
  <si>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</si>
  <si>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</si>
  <si>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</si>
  <si>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</si>
  <si>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</si>
  <si>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</si>
  <si>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</si>
  <si>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</si>
  <si>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</si>
  <si>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</si>
  <si>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</si>
  <si>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</si>
  <si>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</si>
  <si>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</si>
  <si>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</si>
  <si>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</si>
  <si>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</si>
  <si>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</si>
  <si>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</si>
  <si>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</si>
  <si>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</si>
  <si>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</si>
  <si>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</si>
  <si>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</si>
  <si>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</si>
  <si>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</si>
  <si>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</si>
  <si>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</si>
  <si>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</si>
  <si>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</si>
  <si>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</si>
  <si>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</si>
  <si>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</si>
  <si>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</si>
  <si>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</si>
  <si>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</si>
  <si>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</si>
  <si>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</si>
  <si>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</si>
  <si>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</si>
  <si>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</si>
  <si>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</si>
  <si>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</si>
  <si>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</si>
  <si>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</si>
  <si>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</si>
  <si>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</si>
  <si>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</si>
  <si>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</si>
  <si>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</si>
  <si>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</si>
  <si>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</si>
  <si>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</si>
  <si>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</si>
  <si>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</si>
  <si>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</si>
  <si>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</si>
  <si>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</si>
  <si>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</si>
  <si>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</si>
  <si>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</si>
  <si>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</si>
  <si>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</si>
  <si>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</si>
  <si>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</si>
  <si>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</si>
  <si>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</si>
  <si>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</si>
  <si>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</si>
  <si>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</si>
  <si>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</si>
  <si>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</si>
  <si>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</si>
  <si>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</si>
  <si>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</si>
  <si>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</si>
  <si>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</si>
  <si>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</si>
  <si>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</si>
  <si>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</si>
  <si>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</si>
  <si>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</si>
  <si>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</si>
  <si>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</si>
  <si>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</si>
  <si>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</si>
  <si>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</si>
  <si>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</si>
  <si>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</si>
  <si>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</si>
  <si>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</si>
  <si>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</si>
  <si>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</si>
  <si>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</si>
  <si>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</si>
  <si>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</si>
  <si>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</si>
  <si>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</si>
  <si>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</si>
  <si>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</si>
  <si>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</si>
  <si>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</si>
  <si>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</si>
  <si>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</si>
  <si>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</si>
  <si>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</si>
  <si>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</si>
  <si>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</si>
  <si>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</si>
  <si>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</si>
  <si>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</si>
  <si>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</si>
  <si>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</si>
  <si>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</si>
  <si>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</si>
  <si>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</si>
  <si>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</si>
  <si>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</si>
  <si>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</si>
  <si>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</si>
  <si>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</si>
  <si>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</si>
  <si>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</si>
  <si>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</si>
  <si>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</si>
  <si>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</si>
  <si>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</si>
  <si>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</si>
  <si>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</si>
  <si>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</si>
  <si>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</si>
  <si>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</si>
  <si>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</si>
  <si>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</si>
  <si>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</si>
  <si>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</si>
  <si>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</si>
  <si>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</si>
  <si>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</si>
  <si>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</si>
  <si>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</si>
  <si>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</si>
  <si>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</si>
  <si>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</si>
  <si>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</si>
  <si>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</si>
  <si>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</si>
  <si>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</si>
  <si>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</si>
  <si>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</si>
  <si>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</si>
  <si>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</si>
  <si>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</si>
  <si>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</si>
  <si>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</si>
  <si>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</si>
  <si>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</si>
  <si>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</si>
  <si>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</si>
  <si>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</si>
  <si>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</si>
  <si>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</si>
  <si>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</si>
  <si>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</si>
  <si>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</si>
  <si>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</si>
  <si>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</si>
  <si>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</si>
  <si>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</si>
  <si>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</si>
  <si>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</si>
  <si>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</si>
  <si>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</si>
  <si>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</si>
  <si>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</si>
  <si>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</si>
  <si>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</si>
  <si>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</si>
  <si>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</si>
  <si>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</si>
  <si>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</si>
  <si>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</si>
  <si>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</si>
  <si>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</si>
  <si>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</si>
  <si>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</si>
  <si>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</si>
  <si>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</si>
  <si>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</si>
  <si>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</si>
  <si>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</si>
  <si>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</si>
  <si>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</si>
  <si>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</si>
  <si>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</si>
  <si>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</si>
  <si>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</si>
  <si>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</si>
  <si>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</si>
  <si>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</si>
  <si>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</si>
  <si>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</si>
  <si>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</si>
  <si>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</si>
  <si>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</si>
  <si>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</si>
  <si>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</si>
  <si>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</si>
  <si>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</si>
  <si>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</si>
  <si>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</si>
  <si>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</si>
  <si>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</si>
  <si>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</si>
  <si>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</si>
  <si>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</si>
  <si>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</si>
  <si>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</si>
  <si>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</si>
  <si>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</si>
  <si>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</si>
  <si>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</si>
  <si>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</si>
  <si>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</si>
  <si>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</si>
  <si>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</si>
  <si>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</si>
  <si>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</si>
  <si>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</si>
  <si>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</si>
  <si>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</si>
  <si>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</si>
  <si>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</si>
  <si>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</si>
  <si>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</si>
  <si>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</si>
  <si>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</si>
  <si>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</si>
  <si>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</si>
  <si>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</si>
  <si>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</si>
  <si>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</si>
  <si>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</si>
  <si>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</si>
  <si>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</si>
  <si>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</si>
  <si>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</si>
  <si>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</si>
  <si>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</si>
  <si>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</si>
  <si>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</si>
  <si>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</si>
  <si>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</si>
  <si>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</si>
  <si>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</si>
  <si>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</si>
  <si>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</si>
  <si>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</si>
  <si>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</si>
  <si>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</si>
  <si>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</si>
  <si>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</si>
  <si>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</si>
  <si>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</si>
  <si>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</si>
  <si>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</si>
  <si>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</si>
  <si>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</si>
  <si>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</si>
  <si>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</si>
  <si>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</si>
  <si>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</si>
  <si>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</si>
  <si>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</si>
  <si>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</si>
  <si>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</si>
  <si>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</si>
  <si>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</si>
  <si>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</si>
  <si>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</si>
  <si>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</si>
  <si>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</si>
  <si>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</si>
  <si>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</si>
  <si>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</si>
  <si>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</si>
  <si>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</si>
  <si>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</si>
  <si>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</si>
  <si>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</si>
  <si>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</si>
  <si>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</si>
  <si>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</si>
  <si>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</si>
  <si>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</si>
  <si>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</si>
  <si>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</si>
  <si>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</si>
  <si>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</si>
  <si>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</si>
  <si>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</si>
  <si>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</si>
  <si>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</si>
  <si>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</si>
  <si>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</si>
  <si>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</si>
  <si>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</si>
  <si>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</si>
  <si>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</si>
  <si>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</si>
  <si>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</si>
  <si>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</si>
  <si>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</si>
  <si>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</si>
  <si>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</si>
  <si>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</si>
  <si>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</si>
  <si>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</si>
  <si>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</si>
  <si>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</si>
  <si>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</si>
  <si>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</si>
  <si>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</si>
  <si>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</si>
  <si>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</si>
  <si>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</si>
  <si>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</si>
  <si>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</si>
  <si>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</si>
  <si>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</si>
  <si>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</si>
  <si>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</si>
  <si>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</si>
  <si>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</si>
  <si>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</si>
  <si>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</si>
  <si>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</si>
  <si>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</si>
  <si>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</si>
  <si>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</si>
  <si>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</si>
  <si>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</si>
  <si>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</si>
  <si>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</si>
  <si>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</si>
  <si>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</si>
  <si>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</si>
  <si>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</si>
  <si>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</si>
  <si>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</si>
  <si>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</si>
  <si>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</si>
  <si>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</si>
  <si>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</si>
  <si>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</si>
  <si>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</si>
  <si>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</si>
  <si>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</si>
  <si>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</si>
  <si>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</si>
  <si>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</si>
  <si>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</si>
  <si>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</si>
  <si>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</si>
  <si>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</si>
  <si>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</si>
  <si>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</si>
  <si>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</si>
  <si>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</si>
  <si>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</si>
  <si>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</si>
  <si>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</si>
  <si>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</si>
  <si>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</si>
  <si>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</si>
  <si>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</si>
  <si>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</si>
  <si>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</si>
  <si>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</si>
  <si>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</si>
  <si>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</si>
  <si>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</si>
  <si>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</si>
  <si>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</si>
  <si>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</si>
  <si>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</si>
  <si>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</si>
  <si>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</si>
  <si>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</si>
  <si>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</si>
  <si>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</si>
  <si>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</si>
  <si>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</si>
  <si>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</si>
  <si>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</si>
  <si>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</si>
  <si>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</si>
  <si>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</si>
  <si>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</si>
  <si>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</si>
  <si>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</si>
  <si>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</si>
  <si>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</si>
  <si>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</si>
  <si>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</si>
  <si>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</si>
  <si>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</si>
  <si>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</si>
  <si>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</si>
  <si>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</si>
  <si>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</si>
  <si>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</si>
  <si>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</si>
  <si>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</si>
  <si>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</si>
  <si>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</si>
  <si>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</si>
  <si>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</si>
  <si>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</si>
  <si>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</si>
  <si>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</si>
  <si>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</si>
  <si>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</si>
  <si>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</si>
  <si>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</si>
  <si>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</si>
  <si>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</si>
  <si>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</si>
  <si>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</si>
  <si>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</si>
  <si>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</si>
  <si>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</si>
  <si>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</si>
  <si>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</si>
  <si>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</si>
  <si>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</si>
  <si>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</si>
  <si>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</si>
  <si>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</si>
  <si>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</si>
  <si>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</si>
  <si>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</si>
  <si>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</si>
  <si>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</si>
  <si>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</si>
  <si>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</si>
  <si>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</si>
  <si>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</si>
  <si>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</si>
  <si>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</si>
  <si>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</si>
  <si>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</si>
  <si>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</si>
  <si>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</si>
  <si>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</si>
  <si>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</si>
  <si>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</si>
  <si>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</si>
  <si>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</si>
  <si>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</si>
  <si>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</si>
  <si>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</si>
  <si>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</si>
  <si>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</si>
  <si>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</si>
  <si>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</si>
  <si>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</si>
  <si>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</si>
  <si>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</si>
  <si>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</si>
  <si>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</si>
  <si>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</si>
  <si>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</si>
  <si>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</si>
  <si>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</si>
  <si>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</si>
  <si>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</si>
  <si>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</si>
  <si>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</si>
  <si>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</si>
  <si>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</si>
  <si>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</si>
  <si>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</si>
  <si>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</si>
  <si>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</si>
  <si>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</si>
  <si>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</si>
  <si>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</si>
  <si>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</si>
  <si>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</si>
  <si>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</si>
  <si>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</si>
  <si>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</si>
  <si>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</si>
  <si>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</si>
  <si>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</si>
  <si>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</si>
  <si>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</si>
  <si>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</si>
  <si>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</si>
  <si>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</si>
  <si>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</si>
  <si>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</si>
  <si>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</si>
  <si>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</si>
  <si>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</si>
  <si>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</si>
  <si>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</si>
  <si>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</si>
  <si>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</si>
  <si>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</si>
  <si>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</si>
  <si>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</si>
  <si>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</si>
  <si>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</si>
  <si>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</si>
  <si>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</si>
  <si>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</si>
  <si>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</si>
  <si>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</si>
  <si>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</si>
  <si>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</si>
  <si>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</si>
  <si>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</si>
  <si>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</si>
  <si>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</si>
  <si>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</si>
  <si>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</si>
  <si>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</si>
  <si>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</si>
  <si>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</si>
  <si>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</si>
  <si>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</si>
  <si>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</si>
  <si>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</si>
  <si>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</si>
  <si>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</si>
  <si>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</si>
  <si>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</si>
  <si>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</si>
  <si>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</si>
  <si>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</si>
  <si>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</si>
  <si>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</si>
  <si>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</si>
  <si>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</si>
  <si>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</si>
  <si>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</si>
  <si>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</si>
  <si>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</si>
  <si>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</si>
  <si>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</si>
  <si>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</si>
  <si>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</si>
  <si>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</si>
  <si>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</si>
  <si>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</si>
  <si>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</si>
  <si>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</si>
  <si>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</si>
  <si>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</si>
  <si>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</si>
  <si>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</si>
  <si>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</si>
  <si>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</si>
  <si>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</si>
  <si>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</si>
  <si>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</si>
  <si>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</si>
  <si>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</si>
  <si>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</si>
  <si>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</si>
  <si>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</si>
  <si>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</si>
  <si>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</si>
  <si>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</si>
  <si>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</si>
  <si>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</si>
  <si>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</si>
  <si>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</si>
  <si>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</si>
  <si>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</si>
  <si>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</si>
  <si>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</si>
  <si>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</si>
  <si>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</si>
  <si>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</si>
  <si>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</si>
  <si>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</si>
  <si>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</si>
  <si>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</si>
  <si>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</si>
  <si>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</si>
  <si>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</si>
  <si>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</si>
  <si>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</si>
  <si>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</si>
  <si>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</si>
  <si>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</si>
  <si>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</si>
  <si>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</si>
  <si>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</si>
  <si>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</si>
  <si>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</si>
  <si>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</si>
  <si>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</si>
  <si>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</si>
  <si>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</si>
  <si>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</si>
  <si>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</si>
  <si>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</si>
  <si>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</si>
  <si>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</si>
  <si>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</si>
  <si>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</si>
  <si>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</si>
  <si>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</si>
  <si>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</si>
  <si>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</si>
  <si>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</si>
  <si>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</si>
  <si>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</si>
  <si>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</si>
  <si>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</si>
  <si>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</si>
  <si>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</si>
  <si>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</si>
  <si>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</si>
  <si>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</si>
  <si>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</si>
  <si>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</si>
  <si>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</si>
  <si>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</si>
  <si>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</si>
  <si>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</si>
  <si>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</si>
  <si>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</si>
  <si>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</si>
  <si>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</si>
  <si>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</si>
  <si>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</si>
  <si>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</si>
  <si>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</si>
  <si>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</si>
  <si>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</si>
  <si>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</si>
  <si>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</si>
  <si>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</si>
  <si>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</si>
  <si>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</si>
  <si>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</si>
  <si>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</si>
  <si>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</si>
  <si>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</si>
  <si>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</si>
  <si>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</si>
  <si>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</si>
  <si>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</si>
  <si>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</si>
  <si>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</si>
  <si>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</si>
  <si>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</si>
  <si>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</si>
  <si>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</si>
  <si>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</si>
  <si>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</si>
  <si>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</si>
  <si>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</si>
  <si>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</si>
  <si>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</si>
  <si>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</si>
  <si>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</si>
  <si>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</si>
  <si>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</si>
  <si>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</si>
  <si>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</si>
  <si>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</si>
  <si>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</si>
  <si>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</si>
  <si>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</si>
  <si>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</si>
  <si>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</si>
  <si>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</si>
  <si>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</si>
  <si>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</si>
  <si>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</si>
  <si>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</si>
  <si>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</si>
  <si>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</si>
  <si>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</si>
  <si>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</si>
  <si>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</si>
  <si>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</si>
  <si>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</si>
  <si>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</si>
  <si>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</si>
  <si>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</si>
  <si>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</si>
  <si>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</si>
  <si>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</si>
  <si>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</si>
  <si>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</si>
  <si>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</si>
  <si>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</si>
  <si>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</si>
  <si>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</si>
  <si>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</si>
  <si>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</si>
  <si>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</si>
  <si>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</si>
  <si>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</si>
  <si>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</si>
  <si>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</si>
  <si>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</si>
  <si>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</si>
  <si>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</si>
  <si>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</si>
  <si>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</si>
  <si>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</si>
  <si>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</si>
  <si>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</si>
  <si>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</si>
  <si>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</si>
  <si>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</si>
  <si>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</si>
  <si>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</si>
  <si>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</si>
  <si>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</si>
  <si>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</si>
  <si>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</si>
  <si>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</si>
  <si>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</si>
  <si>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</si>
  <si>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</si>
  <si>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</si>
  <si>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</si>
  <si>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</si>
  <si>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</si>
  <si>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</si>
  <si>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</si>
  <si>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</si>
  <si>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</si>
  <si>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</si>
  <si>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</si>
  <si>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</si>
  <si>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</si>
  <si>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</si>
  <si>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</si>
  <si>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</si>
  <si>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</si>
  <si>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</si>
  <si>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</si>
  <si>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</si>
  <si>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</si>
  <si>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</si>
  <si>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</si>
  <si>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</si>
  <si>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</si>
  <si>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</si>
  <si>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</si>
  <si>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</si>
  <si>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</si>
  <si>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</si>
  <si>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</si>
  <si>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</si>
  <si>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</si>
  <si>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</si>
  <si>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</si>
  <si>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</si>
  <si>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</si>
  <si>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</si>
  <si>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</si>
  <si>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</si>
  <si>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</si>
  <si>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</si>
  <si>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</si>
  <si>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</si>
  <si>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</si>
  <si>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</si>
  <si>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</si>
  <si>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</si>
  <si>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</si>
  <si>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</si>
  <si>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</si>
  <si>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</si>
  <si>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</si>
  <si>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</si>
  <si>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</si>
  <si>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</si>
  <si>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</si>
  <si>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</si>
  <si>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</si>
  <si>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</si>
  <si>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</si>
  <si>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</si>
  <si>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</si>
  <si>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</si>
  <si>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</si>
  <si>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</si>
  <si>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</si>
  <si>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</si>
  <si>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</si>
  <si>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</si>
  <si>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</si>
  <si>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</si>
  <si>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</si>
  <si>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</si>
  <si>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</si>
  <si>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</si>
  <si>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</si>
  <si>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</si>
  <si>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</si>
  <si>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</si>
  <si>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</si>
  <si>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</si>
  <si>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</si>
  <si>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</si>
  <si>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</si>
  <si>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</si>
  <si>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</si>
  <si>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</si>
  <si>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</si>
  <si>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</si>
  <si>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</si>
  <si>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</si>
  <si>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</si>
  <si>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</si>
  <si>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</si>
  <si>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</si>
  <si>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</si>
  <si>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</si>
  <si>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</si>
  <si>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</si>
  <si>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</si>
  <si>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</si>
  <si>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</si>
  <si>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</si>
  <si>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</si>
  <si>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</si>
  <si>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</si>
  <si>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</si>
  <si>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</si>
  <si>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</si>
  <si>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</si>
  <si>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</si>
  <si>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</si>
  <si>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</si>
  <si>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</si>
  <si>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</si>
  <si>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</si>
  <si>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</si>
  <si>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</si>
  <si>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</si>
  <si>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</si>
  <si>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</si>
  <si>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</si>
  <si>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</si>
  <si>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</si>
  <si>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</si>
  <si>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</si>
  <si>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</si>
  <si>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</si>
  <si>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</si>
  <si>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</si>
  <si>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</si>
  <si>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</si>
  <si>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</si>
  <si>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</si>
  <si>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</si>
  <si>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</si>
  <si>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</si>
  <si>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</si>
  <si>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</si>
  <si>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</si>
  <si>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</si>
  <si>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</si>
  <si>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</si>
  <si>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</si>
  <si>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</si>
  <si>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</si>
  <si>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</si>
  <si>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</si>
  <si>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</si>
  <si>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</si>
  <si>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</si>
  <si>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</si>
  <si>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</si>
  <si>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</si>
  <si>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</si>
  <si>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</si>
  <si>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</si>
  <si>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</si>
  <si>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</si>
  <si>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</si>
  <si>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</si>
  <si>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</si>
  <si>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</si>
  <si>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</si>
  <si>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</si>
  <si>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</si>
  <si>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</si>
  <si>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</si>
  <si>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</si>
  <si>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</si>
  <si>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</si>
  <si>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</si>
  <si>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</si>
  <si>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</si>
  <si>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</si>
  <si>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</si>
  <si>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</si>
  <si>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</si>
  <si>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</si>
  <si>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</si>
  <si>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</si>
  <si>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</si>
  <si>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</si>
  <si>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</si>
  <si>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</si>
  <si>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</si>
  <si>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</si>
  <si>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</si>
  <si>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</si>
  <si>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</si>
  <si>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</si>
  <si>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</si>
  <si>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</si>
  <si>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</si>
  <si>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</si>
  <si>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</si>
  <si>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</si>
  <si>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</si>
  <si>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</si>
  <si>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</si>
  <si>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</si>
  <si>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</si>
  <si>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</si>
  <si>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</si>
  <si>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</si>
  <si>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</si>
  <si>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</si>
  <si>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</si>
  <si>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</si>
  <si>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</si>
  <si>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</si>
  <si>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</si>
  <si>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</si>
  <si>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</si>
  <si>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</si>
  <si>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</si>
  <si>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</si>
  <si>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</si>
  <si>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</si>
  <si>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</si>
  <si>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</si>
  <si>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</si>
  <si>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</si>
  <si>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</si>
  <si>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</si>
  <si>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</si>
  <si>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</si>
  <si>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</si>
  <si>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</si>
  <si>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</si>
  <si>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</si>
  <si>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</si>
  <si>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</si>
  <si>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</si>
  <si>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</si>
  <si>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</si>
  <si>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</si>
  <si>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</si>
  <si>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</si>
  <si>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</si>
  <si>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</si>
  <si>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</si>
  <si>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</si>
  <si>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</si>
  <si>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</si>
  <si>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</si>
  <si>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</si>
  <si>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</si>
  <si>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</si>
  <si>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</si>
  <si>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</si>
  <si>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</si>
  <si>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</si>
  <si>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</si>
  <si>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</si>
  <si>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</si>
  <si>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</si>
  <si>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</si>
  <si>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</si>
  <si>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</si>
  <si>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</si>
  <si>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</si>
  <si>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</si>
  <si>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</si>
  <si>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</si>
  <si>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</si>
  <si>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</si>
  <si>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</si>
  <si>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</si>
  <si>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</si>
  <si>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</si>
  <si>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</si>
  <si>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</si>
  <si>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</si>
  <si>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</si>
  <si>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</si>
  <si>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</si>
  <si>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</si>
  <si>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</si>
  <si>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</si>
  <si>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</si>
  <si>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</si>
  <si>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</si>
  <si>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</si>
  <si>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</si>
  <si>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</si>
  <si>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</si>
  <si>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</si>
  <si>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</si>
  <si>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</si>
  <si>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</si>
  <si>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</si>
  <si>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</si>
  <si>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</si>
  <si>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</si>
  <si>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</si>
  <si>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</si>
  <si>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</si>
  <si>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</si>
  <si>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</si>
  <si>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</si>
  <si>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</si>
  <si>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</si>
  <si>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</si>
  <si>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</si>
  <si>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</si>
  <si>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</si>
  <si>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</si>
  <si>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</si>
  <si>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</si>
  <si>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</si>
  <si>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</si>
  <si>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</si>
  <si>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</si>
  <si>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</si>
  <si>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</si>
  <si>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</si>
  <si>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</si>
  <si>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</si>
  <si>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</si>
  <si>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</si>
  <si>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</si>
  <si>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</si>
  <si>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</si>
  <si>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</si>
  <si>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</si>
  <si>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</si>
  <si>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</si>
  <si>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</si>
  <si>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</si>
  <si>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</si>
  <si>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</si>
  <si>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</si>
  <si>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</si>
  <si>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</si>
  <si>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</si>
  <si>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</si>
  <si>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</si>
  <si>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</si>
  <si>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</si>
  <si>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</si>
  <si>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</si>
  <si>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</si>
  <si>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</si>
  <si>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</si>
  <si>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</si>
  <si>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</si>
  <si>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</si>
  <si>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</si>
  <si>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</si>
  <si>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</si>
  <si>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</si>
  <si>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</si>
  <si>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</si>
  <si>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</si>
  <si>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</si>
  <si>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</si>
  <si>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</si>
  <si>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</si>
  <si>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</si>
  <si>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</si>
  <si>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</si>
  <si>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</si>
  <si>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</si>
  <si>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</si>
  <si>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</si>
  <si>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</si>
  <si>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</si>
  <si>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</si>
  <si>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</si>
  <si>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</si>
  <si>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</si>
  <si>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</si>
  <si>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</si>
  <si>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</si>
  <si>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</si>
  <si>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</si>
  <si>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</si>
  <si>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</si>
  <si>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</si>
  <si>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</si>
  <si>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</si>
  <si>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</si>
  <si>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</si>
  <si>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</si>
  <si>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</si>
  <si>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</si>
  <si>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</si>
  <si>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</si>
  <si>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</si>
  <si>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</si>
  <si>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</si>
  <si>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</si>
  <si>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</si>
  <si>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</si>
  <si>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</si>
  <si>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</si>
  <si>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</si>
  <si>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</si>
  <si>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</si>
  <si>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</si>
  <si>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</si>
  <si>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</si>
  <si>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</si>
  <si>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</si>
  <si>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</si>
  <si>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</si>
  <si>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</si>
  <si>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</si>
  <si>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</si>
  <si>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</si>
  <si>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</si>
  <si>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</si>
  <si>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</si>
  <si>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</si>
  <si>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</si>
  <si>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</si>
  <si>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</si>
  <si>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</si>
  <si>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</si>
  <si>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</si>
  <si>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</si>
  <si>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</si>
  <si>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</si>
  <si>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</si>
  <si>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</si>
  <si>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</si>
  <si>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</si>
  <si>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</si>
  <si>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</si>
  <si>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</si>
  <si>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</si>
  <si>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</si>
  <si>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</si>
  <si>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</si>
  <si>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</si>
  <si>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</si>
  <si>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</si>
  <si>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</si>
  <si>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</si>
  <si>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</si>
  <si>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</si>
  <si>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</si>
  <si>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</si>
  <si>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</si>
  <si>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</si>
  <si>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</si>
  <si>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</si>
  <si>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</si>
  <si>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</si>
  <si>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</si>
  <si>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</si>
  <si>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</si>
  <si>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</si>
  <si>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</si>
  <si>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</si>
  <si>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</si>
  <si>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</si>
  <si>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</si>
  <si>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</si>
  <si>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</si>
  <si>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</si>
  <si>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</si>
  <si>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</si>
  <si>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</si>
  <si>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</si>
  <si>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</si>
  <si>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</si>
  <si>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</si>
  <si>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</si>
  <si>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</si>
  <si>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</si>
  <si>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</si>
  <si>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</si>
  <si>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</si>
  <si>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</si>
  <si>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</si>
  <si>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</si>
  <si>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</si>
  <si>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</si>
  <si>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</si>
  <si>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</si>
  <si>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</si>
  <si>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</si>
  <si>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</si>
  <si>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</si>
  <si>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</si>
  <si>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</si>
  <si>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</si>
  <si>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</si>
  <si>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</si>
  <si>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</si>
  <si>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</si>
  <si>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</si>
  <si>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</si>
  <si>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</si>
  <si>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</si>
  <si>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</si>
  <si>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</si>
  <si>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</si>
  <si>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</si>
  <si>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</si>
  <si>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</si>
  <si>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</si>
  <si>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</si>
  <si>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</si>
  <si>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</si>
  <si>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</si>
  <si>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</si>
  <si>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</si>
  <si>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</si>
  <si>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</si>
  <si>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</si>
  <si>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</si>
  <si>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</si>
  <si>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</si>
  <si>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</si>
  <si>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</si>
  <si>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</si>
  <si>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</si>
  <si>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</si>
  <si>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</si>
  <si>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</si>
  <si>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</si>
  <si>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</si>
  <si>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</si>
  <si>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</si>
  <si>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</si>
  <si>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</si>
  <si>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</si>
  <si>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</si>
  <si>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</si>
  <si>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</si>
  <si>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</si>
  <si>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</si>
  <si>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</si>
  <si>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</si>
  <si>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</si>
  <si>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</si>
  <si>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</si>
  <si>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</si>
  <si>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</si>
  <si>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</si>
  <si>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</si>
  <si>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</si>
  <si>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</si>
  <si>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</si>
  <si>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</si>
  <si>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</si>
  <si>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</si>
  <si>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</si>
  <si>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</si>
  <si>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</si>
  <si>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</si>
  <si>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</si>
  <si>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</si>
  <si>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</si>
  <si>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</si>
  <si>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</si>
  <si>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</si>
  <si>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</si>
  <si>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</si>
  <si>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</si>
  <si>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</si>
  <si>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</si>
  <si>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</si>
  <si>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</si>
  <si>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</si>
  <si>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</si>
  <si>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</si>
  <si>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</si>
  <si>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</si>
  <si>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</si>
  <si>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</si>
  <si>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</si>
  <si>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</si>
  <si>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</si>
  <si>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</si>
  <si>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</si>
  <si>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</si>
  <si>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</si>
  <si>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</si>
  <si>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</si>
  <si>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</si>
  <si>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</si>
  <si>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</si>
  <si>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</si>
  <si>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</si>
  <si>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</si>
  <si>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</si>
  <si>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</si>
  <si>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</si>
  <si>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</si>
  <si>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</si>
  <si>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</si>
  <si>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</si>
  <si>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</si>
  <si>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</si>
  <si>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</si>
  <si>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</si>
  <si>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</si>
  <si>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</si>
  <si>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</si>
  <si>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</si>
  <si>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</si>
  <si>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</si>
  <si>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</si>
  <si>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</si>
  <si>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</si>
  <si>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</si>
  <si>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</si>
  <si>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</si>
  <si>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</si>
  <si>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</si>
  <si>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</si>
  <si>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</si>
  <si>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</si>
  <si>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</si>
  <si>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</si>
  <si>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</si>
  <si>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</si>
  <si>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</si>
  <si>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</si>
  <si>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</si>
  <si>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</si>
  <si>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</si>
  <si>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</si>
  <si>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</si>
  <si>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</si>
  <si>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</si>
  <si>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</si>
  <si>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</si>
  <si>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</si>
  <si>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</si>
  <si>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</si>
  <si>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</si>
  <si>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</si>
  <si>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</si>
  <si>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</si>
  <si>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</si>
  <si>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</si>
  <si>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</si>
  <si>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</si>
  <si>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</si>
  <si>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</si>
  <si>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</si>
  <si>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</si>
  <si>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</si>
  <si>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</si>
  <si>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</si>
  <si>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</si>
  <si>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</si>
  <si>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</si>
  <si>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</si>
  <si>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</si>
  <si>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</si>
  <si>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</si>
  <si>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</si>
  <si>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</si>
  <si>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</si>
  <si>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</si>
  <si>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</si>
  <si>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</si>
  <si>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</si>
  <si>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</si>
  <si>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</si>
  <si>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</si>
  <si>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</si>
  <si>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</si>
  <si>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</si>
  <si>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</si>
  <si>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</si>
  <si>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</si>
  <si>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</si>
  <si>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</si>
  <si>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</si>
  <si>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</si>
  <si>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</si>
  <si>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</si>
  <si>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</si>
  <si>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</si>
  <si>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</si>
  <si>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</si>
  <si>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</si>
  <si>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</si>
  <si>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</si>
  <si>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</si>
  <si>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</si>
  <si>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</si>
  <si>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</si>
  <si>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</si>
  <si>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</si>
  <si>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</si>
  <si>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</si>
  <si>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</si>
  <si>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</si>
  <si>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</si>
  <si>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</si>
  <si>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</si>
  <si>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</si>
  <si>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</si>
  <si>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</si>
  <si>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</si>
  <si>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</si>
  <si>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</si>
  <si>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</si>
  <si>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</si>
  <si>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</si>
  <si>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</si>
  <si>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</si>
  <si>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</si>
  <si>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</si>
  <si>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</si>
  <si>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</si>
  <si>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</si>
  <si>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</si>
  <si>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</si>
  <si>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</si>
  <si>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</si>
  <si>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</si>
  <si>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</si>
  <si>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</si>
  <si>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</si>
  <si>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</si>
  <si>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</si>
  <si>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</si>
  <si>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</si>
  <si>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</si>
  <si>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</si>
  <si>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</si>
  <si>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</si>
  <si>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</si>
  <si>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</si>
  <si>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</si>
  <si>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</si>
  <si>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</si>
  <si>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</si>
  <si>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</si>
  <si>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</si>
  <si>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</si>
  <si>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</si>
  <si>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</si>
  <si>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</si>
  <si>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</si>
  <si>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</si>
  <si>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</si>
  <si>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</si>
  <si>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</si>
  <si>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</si>
  <si>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</si>
  <si>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</si>
  <si>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</si>
  <si>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</si>
  <si>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</si>
  <si>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</si>
  <si>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</si>
  <si>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</si>
  <si>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</si>
  <si>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</si>
  <si>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</si>
  <si>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</si>
  <si>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</si>
  <si>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</si>
  <si>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</si>
  <si>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</si>
  <si>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</si>
  <si>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</si>
  <si>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</si>
  <si>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</si>
  <si>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</si>
  <si>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</si>
  <si>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</si>
  <si>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</si>
  <si>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</si>
  <si>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</si>
  <si>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</si>
  <si>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</si>
  <si>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</si>
  <si>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</si>
  <si>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</si>
  <si>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</si>
  <si>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</si>
  <si>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</si>
  <si>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</si>
  <si>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</si>
  <si>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</si>
  <si>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</si>
  <si>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</si>
  <si>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</si>
  <si>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</si>
  <si>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</si>
  <si>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</si>
  <si>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</si>
  <si>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</si>
  <si>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</si>
  <si>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</si>
  <si>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</si>
  <si>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</si>
  <si>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</si>
  <si>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</si>
  <si>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</si>
  <si>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</si>
  <si>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</si>
  <si>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</si>
  <si>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</si>
  <si>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</si>
  <si>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</si>
  <si>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</si>
  <si>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</si>
  <si>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</si>
  <si>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</si>
  <si>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</si>
  <si>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</si>
  <si>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</si>
  <si>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</si>
  <si>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</si>
  <si>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</si>
  <si>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</si>
  <si>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</si>
  <si>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</si>
  <si>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</si>
  <si>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</si>
  <si>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</si>
  <si>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</si>
  <si>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</si>
  <si>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</si>
  <si>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</si>
  <si>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</si>
  <si>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</si>
  <si>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</si>
  <si>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</si>
  <si>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</si>
  <si>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</si>
  <si>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</si>
  <si>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</si>
  <si>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</si>
  <si>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</si>
  <si>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</si>
  <si>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</si>
  <si>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</si>
  <si>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</si>
  <si>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</si>
  <si>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</si>
  <si>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</si>
  <si>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</si>
  <si>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</si>
  <si>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</si>
  <si>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</si>
  <si>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</si>
  <si>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</si>
  <si>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</si>
  <si>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</si>
  <si>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</si>
  <si>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</si>
  <si>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</si>
  <si>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</si>
  <si>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</si>
  <si>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</si>
  <si>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</si>
  <si>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</si>
  <si>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</si>
  <si>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</si>
  <si>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</si>
  <si>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</si>
  <si>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</si>
  <si>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</si>
  <si>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</si>
  <si>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</si>
  <si>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</si>
  <si>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</si>
  <si>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</si>
  <si>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</si>
  <si>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</si>
  <si>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</si>
  <si>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</si>
  <si>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</si>
  <si>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</si>
  <si>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</si>
  <si>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</si>
  <si>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</si>
  <si>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</si>
  <si>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</si>
  <si>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</si>
  <si>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</si>
  <si>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</si>
  <si>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</si>
  <si>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</si>
  <si>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</si>
  <si>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</si>
  <si>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</si>
  <si>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</si>
  <si>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</si>
  <si>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</si>
  <si>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</si>
  <si>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</si>
  <si>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</si>
  <si>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</si>
  <si>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</si>
  <si>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</si>
  <si>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</si>
  <si>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</si>
  <si>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</si>
  <si>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</si>
  <si>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</si>
  <si>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</si>
  <si>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</si>
  <si>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</si>
  <si>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</si>
  <si>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</si>
  <si>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</si>
  <si>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</si>
  <si>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</si>
  <si>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</si>
  <si>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</si>
  <si>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</si>
  <si>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</si>
  <si>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</si>
  <si>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</si>
  <si>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</si>
  <si>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</si>
  <si>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</si>
  <si>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</si>
  <si>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</si>
  <si>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</si>
  <si>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</si>
  <si>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</si>
  <si>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</si>
  <si>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</si>
  <si>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</si>
  <si>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</si>
  <si>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</si>
  <si>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</si>
  <si>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</si>
  <si>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</si>
  <si>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</si>
  <si>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</si>
  <si>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</si>
  <si>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</si>
  <si>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</si>
  <si>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</si>
  <si>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</si>
  <si>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</si>
  <si>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</si>
  <si>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</si>
  <si>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</si>
  <si>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</si>
  <si>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</si>
  <si>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</si>
  <si>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</si>
  <si>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</si>
  <si>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</si>
  <si>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</si>
  <si>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</si>
  <si>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</si>
  <si>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</si>
  <si>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</si>
  <si>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</si>
  <si>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</si>
  <si>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</si>
  <si>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</si>
  <si>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</si>
  <si>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</si>
  <si>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</si>
  <si>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</si>
  <si>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</si>
  <si>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</si>
  <si>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</si>
  <si>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</si>
  <si>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</si>
  <si>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</si>
  <si>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</si>
  <si>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</si>
  <si>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</si>
  <si>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</si>
  <si>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</si>
  <si>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</si>
  <si>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</si>
  <si>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</si>
  <si>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</si>
  <si>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</si>
  <si>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</si>
  <si>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</si>
  <si>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</si>
  <si>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</si>
  <si>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</si>
  <si>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</si>
  <si>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</si>
  <si>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</si>
  <si>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</si>
  <si>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</si>
  <si>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</si>
  <si>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</si>
  <si>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</si>
  <si>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</si>
  <si>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</si>
  <si>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</si>
  <si>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</si>
  <si>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</si>
  <si>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</si>
  <si>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</si>
  <si>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</si>
  <si>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</si>
  <si>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</si>
  <si>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</si>
  <si>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</si>
  <si>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</si>
  <si>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</si>
  <si>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</si>
  <si>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</si>
  <si>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</si>
  <si>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</si>
  <si>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</si>
  <si>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</si>
  <si>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</si>
  <si>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</si>
  <si>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</si>
  <si>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</si>
  <si>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</si>
  <si>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</si>
  <si>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</si>
  <si>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</si>
  <si>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</si>
  <si>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</si>
  <si>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</si>
  <si>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</si>
  <si>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</si>
  <si>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</si>
  <si>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</si>
  <si>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</si>
  <si>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</si>
  <si>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</si>
  <si>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</si>
  <si>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</si>
  <si>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</si>
  <si>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</si>
  <si>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</si>
  <si>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</si>
  <si>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</si>
  <si>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</si>
  <si>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</si>
  <si>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</si>
  <si>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</si>
  <si>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</si>
  <si>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</si>
  <si>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</si>
  <si>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</si>
  <si>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</si>
  <si>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</si>
  <si>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</si>
  <si>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</si>
  <si>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</si>
  <si>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</si>
  <si>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</si>
  <si>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</si>
  <si>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</si>
  <si>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</si>
  <si>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</si>
  <si>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</si>
  <si>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</si>
  <si>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</si>
  <si>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</si>
  <si>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</si>
  <si>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</si>
  <si>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</si>
  <si>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</si>
  <si>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</si>
  <si>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</si>
  <si>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</si>
  <si>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</si>
  <si>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</si>
  <si>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</si>
  <si>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</si>
  <si>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</si>
  <si>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</si>
  <si>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</si>
  <si>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</si>
  <si>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</si>
  <si>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</si>
  <si>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</si>
  <si>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</si>
  <si>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</si>
  <si>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</si>
  <si>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</si>
  <si>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</si>
  <si>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</si>
  <si>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</si>
  <si>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</si>
  <si>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</si>
  <si>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</si>
  <si>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</si>
  <si>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</si>
  <si>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</si>
  <si>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</si>
  <si>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</si>
  <si>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</si>
  <si>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</si>
  <si>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</si>
  <si>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</si>
  <si>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</si>
  <si>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</si>
  <si>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</si>
  <si>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</si>
  <si>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</si>
  <si>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</si>
  <si>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</si>
  <si>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</si>
  <si>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</si>
  <si>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</si>
  <si>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</si>
  <si>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</si>
  <si>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</si>
  <si>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</si>
  <si>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</si>
  <si>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</si>
  <si>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</si>
  <si>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</si>
  <si>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</si>
  <si>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</si>
  <si>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</si>
  <si>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</si>
  <si>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</si>
  <si>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</si>
  <si>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</si>
  <si>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</si>
  <si>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</si>
  <si>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</si>
  <si>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</si>
  <si>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</si>
  <si>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</si>
  <si>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</si>
  <si>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</si>
  <si>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</si>
  <si>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</si>
  <si>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</si>
  <si>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</si>
  <si>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</si>
  <si>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</si>
  <si>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</si>
  <si>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</si>
  <si>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</si>
  <si>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</si>
  <si>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</si>
  <si>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</si>
  <si>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</si>
  <si>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</si>
  <si>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</si>
  <si>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</si>
  <si>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</si>
  <si>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</si>
  <si>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</si>
  <si>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</si>
  <si>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</si>
  <si>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</si>
  <si>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</si>
  <si>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</si>
  <si>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</si>
  <si>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</si>
  <si>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</si>
  <si>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</si>
  <si>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</si>
  <si>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</si>
  <si>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</si>
  <si>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</si>
  <si>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</si>
  <si>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</si>
  <si>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</si>
  <si>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</si>
  <si>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</si>
  <si>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</si>
  <si>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</si>
  <si>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</si>
  <si>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</si>
  <si>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</si>
  <si>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</si>
  <si>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</si>
  <si>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</si>
  <si>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</si>
  <si>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</si>
  <si>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</si>
  <si>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</si>
  <si>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</si>
  <si>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</si>
  <si>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</si>
  <si>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</si>
  <si>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</si>
  <si>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</si>
  <si>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</si>
  <si>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</si>
  <si>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</si>
  <si>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</si>
  <si>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</si>
  <si>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</si>
  <si>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</si>
  <si>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</si>
  <si>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</si>
  <si>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</si>
  <si>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</si>
  <si>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</si>
  <si>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</si>
  <si>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</si>
  <si>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</si>
  <si>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</si>
  <si>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</si>
  <si>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</si>
  <si>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</si>
  <si>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</si>
  <si>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</si>
  <si>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</si>
  <si>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</si>
  <si>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</si>
  <si>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</si>
  <si>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</si>
  <si>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</si>
  <si>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</si>
  <si>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</si>
  <si>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</si>
  <si>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</si>
  <si>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</si>
  <si>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</si>
  <si>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</si>
  <si>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</si>
  <si>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</si>
  <si>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</si>
  <si>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</si>
  <si>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</si>
  <si>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</si>
  <si>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</si>
  <si>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</si>
  <si>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</si>
  <si>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</si>
  <si>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</si>
  <si>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</si>
  <si>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</si>
  <si>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</si>
  <si>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</si>
  <si>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</si>
  <si>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</si>
  <si>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</si>
  <si>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</si>
  <si>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</si>
  <si>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</si>
  <si>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</si>
  <si>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</si>
  <si>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</si>
  <si>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</si>
  <si>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</si>
  <si>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</si>
  <si>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</si>
  <si>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</si>
  <si>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</si>
  <si>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</si>
  <si>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</si>
  <si>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</si>
  <si>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</si>
  <si>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</si>
  <si>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</si>
  <si>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</si>
  <si>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</si>
  <si>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</si>
  <si>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</si>
  <si>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</si>
  <si>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</si>
  <si>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</si>
  <si>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</si>
  <si>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</si>
  <si>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</si>
  <si>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</si>
  <si>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</si>
  <si>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</si>
  <si>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</si>
  <si>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</si>
  <si>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</si>
  <si>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</si>
  <si>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</si>
  <si>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</si>
  <si>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</si>
  <si>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</si>
  <si>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</si>
  <si>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</si>
  <si>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</si>
  <si>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</si>
  <si>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</si>
  <si>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</si>
  <si>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</si>
  <si>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</si>
  <si>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</si>
  <si>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</si>
  <si>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</si>
  <si>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</si>
  <si>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</si>
  <si>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</si>
  <si>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</si>
  <si>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</si>
  <si>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</si>
  <si>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</si>
  <si>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</si>
  <si>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</si>
  <si>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</si>
  <si>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</si>
  <si>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</si>
  <si>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</si>
  <si>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</si>
  <si>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</si>
  <si>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</si>
  <si>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</si>
  <si>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</si>
  <si>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</si>
  <si>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</si>
  <si>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</si>
  <si>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</si>
  <si>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</si>
  <si>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</si>
  <si>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</si>
  <si>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</si>
  <si>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</si>
  <si>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</si>
  <si>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</si>
  <si>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</si>
  <si>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</si>
  <si>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</si>
  <si>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</si>
  <si>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</si>
  <si>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</si>
  <si>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</si>
  <si>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</si>
  <si>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</si>
  <si>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</si>
  <si>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</si>
  <si>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</si>
  <si>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</si>
  <si>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</si>
  <si>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</si>
  <si>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</si>
  <si>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</si>
  <si>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</si>
  <si>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</si>
  <si>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</si>
  <si>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</si>
  <si>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</si>
  <si>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</si>
  <si>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</si>
  <si>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</si>
  <si>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</si>
  <si>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</si>
  <si>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</si>
  <si>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</si>
  <si>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</si>
  <si>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</si>
  <si>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</si>
  <si>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</si>
  <si>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</si>
  <si>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</si>
  <si>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</si>
  <si>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</si>
  <si>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</si>
  <si>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</si>
  <si>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</si>
  <si>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</si>
  <si>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</si>
  <si>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</si>
  <si>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</si>
  <si>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</si>
  <si>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</si>
  <si>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</si>
  <si>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</si>
  <si>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</si>
  <si>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</si>
  <si>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</si>
  <si>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</si>
  <si>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</si>
  <si>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</si>
  <si>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</si>
  <si>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</si>
  <si>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</si>
  <si>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</si>
  <si>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</si>
  <si>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</si>
  <si>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</si>
  <si>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</si>
  <si>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</si>
  <si>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</si>
  <si>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</si>
  <si>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</si>
  <si>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</si>
  <si>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</si>
  <si>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</si>
  <si>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</si>
  <si>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</si>
  <si>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</si>
  <si>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</si>
  <si>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</si>
  <si>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</si>
  <si>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</si>
  <si>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</si>
  <si>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</si>
  <si>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</si>
  <si>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</si>
  <si>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</si>
  <si>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</si>
  <si>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</si>
  <si>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</si>
  <si>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</si>
  <si>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</si>
  <si>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</si>
  <si>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</si>
  <si>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</si>
  <si>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</si>
  <si>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</si>
  <si>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</si>
  <si>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</si>
  <si>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</si>
  <si>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</si>
  <si>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</si>
  <si>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</si>
  <si>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</si>
  <si>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</si>
  <si>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</si>
  <si>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</si>
  <si>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</si>
  <si>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</si>
  <si>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</si>
  <si>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</si>
  <si>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</si>
  <si>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</si>
  <si>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</si>
  <si>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</si>
  <si>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</si>
  <si>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</si>
  <si>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</si>
  <si>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</si>
  <si>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</si>
  <si>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</si>
  <si>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</si>
  <si>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</si>
  <si>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</si>
  <si>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</si>
  <si>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</si>
  <si>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</si>
  <si>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</si>
  <si>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</si>
  <si>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</si>
  <si>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</si>
  <si>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</si>
  <si>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</si>
  <si>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</si>
  <si>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</si>
  <si>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</si>
  <si>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</si>
  <si>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</si>
  <si>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</si>
  <si>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</si>
  <si>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</si>
  <si>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</si>
  <si>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</si>
  <si>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</si>
  <si>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</si>
  <si>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</si>
  <si>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</si>
  <si>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</si>
  <si>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</si>
  <si>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</si>
  <si>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</si>
  <si>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</si>
  <si>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</si>
  <si>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</si>
  <si>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</si>
  <si>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</si>
  <si>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</si>
  <si>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</si>
  <si>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</si>
  <si>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</si>
  <si>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</si>
  <si>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</si>
  <si>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</si>
  <si>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</si>
  <si>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</si>
  <si>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</si>
  <si>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</si>
  <si>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</si>
  <si>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</si>
  <si>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</si>
  <si>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</si>
  <si>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</si>
  <si>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</si>
  <si>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</si>
  <si>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</si>
  <si>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</si>
  <si>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</si>
  <si>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</si>
  <si>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</si>
  <si>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</si>
  <si>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</si>
  <si>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</si>
  <si>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</si>
  <si>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</si>
  <si>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</si>
  <si>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</si>
  <si>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</si>
  <si>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</si>
  <si>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</si>
  <si>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</si>
  <si>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</si>
  <si>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</si>
  <si>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</si>
  <si>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</si>
  <si>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</si>
  <si>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</si>
  <si>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</si>
  <si>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</si>
  <si>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</si>
  <si>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</si>
  <si>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</si>
  <si>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</si>
  <si>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</si>
  <si>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</si>
  <si>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</si>
  <si>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</si>
  <si>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</si>
  <si>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</si>
  <si>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</si>
  <si>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</si>
  <si>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</si>
  <si>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</si>
  <si>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</si>
  <si>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</si>
  <si>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</si>
  <si>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</si>
  <si>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</si>
  <si>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</si>
  <si>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</si>
  <si>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</si>
  <si>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</si>
  <si>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</si>
  <si>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</si>
  <si>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</si>
  <si>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</si>
  <si>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</si>
  <si>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</si>
  <si>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</si>
  <si>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</si>
  <si>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</si>
  <si>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</si>
  <si>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</si>
  <si>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</si>
  <si>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</si>
  <si>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</si>
  <si>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</si>
  <si>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</si>
  <si>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</si>
  <si>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</si>
  <si>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</si>
  <si>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</si>
  <si>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</si>
  <si>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</si>
  <si>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</si>
  <si>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</si>
  <si>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</si>
  <si>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</si>
  <si>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</si>
  <si>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</si>
  <si>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</si>
  <si>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</si>
  <si>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</si>
  <si>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</si>
  <si>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</si>
  <si>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</si>
  <si>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</si>
  <si>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</si>
  <si>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</si>
  <si>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</si>
  <si>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</si>
  <si>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</si>
  <si>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</si>
  <si>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</si>
  <si>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</si>
  <si>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</si>
  <si>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</si>
  <si>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</si>
  <si>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</si>
  <si>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</si>
  <si>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</si>
  <si>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</si>
  <si>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</si>
  <si>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</si>
  <si>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</si>
  <si>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</si>
  <si>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</si>
  <si>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</si>
  <si>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</si>
  <si>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</si>
  <si>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</si>
  <si>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</si>
  <si>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</si>
  <si>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</si>
  <si>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</si>
  <si>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</si>
  <si>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</si>
  <si>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</si>
  <si>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</si>
  <si>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</si>
  <si>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</si>
  <si>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</si>
  <si>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</si>
  <si>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</si>
  <si>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</si>
  <si>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</si>
  <si>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</si>
  <si>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</si>
  <si>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</si>
  <si>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</si>
  <si>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</si>
  <si>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</si>
  <si>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</si>
  <si>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</si>
  <si>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</si>
  <si>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</si>
  <si>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</si>
  <si>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</si>
  <si>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</si>
  <si>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</si>
  <si>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</si>
  <si>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</si>
  <si>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</si>
  <si>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</si>
  <si>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</si>
  <si>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</si>
  <si>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</si>
  <si>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</si>
  <si>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</si>
  <si>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</si>
  <si>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</si>
  <si>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</si>
  <si>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</si>
  <si>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</si>
  <si>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</si>
  <si>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</si>
  <si>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</si>
  <si>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</si>
  <si>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</si>
  <si>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</si>
  <si>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</si>
  <si>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</si>
  <si>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</si>
  <si>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</si>
  <si>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</si>
  <si>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</si>
  <si>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</si>
  <si>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</si>
  <si>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</si>
  <si>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</si>
  <si>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</si>
  <si>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</si>
  <si>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</si>
  <si>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</si>
  <si>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</si>
  <si>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</si>
  <si>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</si>
  <si>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</si>
  <si>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</si>
  <si>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</si>
  <si>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</si>
  <si>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</si>
  <si>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</si>
  <si>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</si>
  <si>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</si>
  <si>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</si>
  <si>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</si>
  <si>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</si>
  <si>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</si>
  <si>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</si>
  <si>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</si>
  <si>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</si>
  <si>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</si>
  <si>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</si>
  <si>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</si>
  <si>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</si>
  <si>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</si>
  <si>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</si>
  <si>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</si>
  <si>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</si>
  <si>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</si>
  <si>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</si>
  <si>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</si>
  <si>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</si>
  <si>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</si>
  <si>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</si>
  <si>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</si>
  <si>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</si>
  <si>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</si>
  <si>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</si>
  <si>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</si>
  <si>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</si>
  <si>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</si>
  <si>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</si>
  <si>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</si>
  <si>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</si>
  <si>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</si>
  <si>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</si>
  <si>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</si>
  <si>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</si>
  <si>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</si>
  <si>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</si>
  <si>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</si>
  <si>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</si>
  <si>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</si>
  <si>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</si>
  <si>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</si>
  <si>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</si>
  <si>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</si>
  <si>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</si>
  <si>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</si>
  <si>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</si>
  <si>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</si>
  <si>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</si>
  <si>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</si>
  <si>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</si>
  <si>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</si>
  <si>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</si>
  <si>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</si>
  <si>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</si>
  <si>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</si>
  <si>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</si>
  <si>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</si>
  <si>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</si>
  <si>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</si>
  <si>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</si>
  <si>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</si>
  <si>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</si>
  <si>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</si>
  <si>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</si>
  <si>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</si>
  <si>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</si>
  <si>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</si>
  <si>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</si>
  <si>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</si>
  <si>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</si>
  <si>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</si>
  <si>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</si>
  <si>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</si>
  <si>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</si>
  <si>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</si>
  <si>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</si>
  <si>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</si>
  <si>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</si>
  <si>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</si>
  <si>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</si>
  <si>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</si>
  <si>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</si>
  <si>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</si>
  <si>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</si>
  <si>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</si>
  <si>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</si>
  <si>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</si>
  <si>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</si>
  <si>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</si>
  <si>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</si>
  <si>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</si>
  <si>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</si>
  <si>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</si>
  <si>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</si>
  <si>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</si>
  <si>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</si>
  <si>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</si>
  <si>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</si>
  <si>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</si>
  <si>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</si>
  <si>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</si>
  <si>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</si>
  <si>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</si>
  <si>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</si>
  <si>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</si>
  <si>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</si>
  <si>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</si>
  <si>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</si>
  <si>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</si>
  <si>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</si>
  <si>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</si>
  <si>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</si>
  <si>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</si>
  <si>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</si>
  <si>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</si>
  <si>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</si>
  <si>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</si>
  <si>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</si>
  <si>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</si>
  <si>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</si>
  <si>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</si>
  <si>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</si>
  <si>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</si>
  <si>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</si>
  <si>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</si>
  <si>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</si>
  <si>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</si>
  <si>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</si>
  <si>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</si>
  <si>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</si>
  <si>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</si>
  <si>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</si>
  <si>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</si>
  <si>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</si>
  <si>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</si>
  <si>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</si>
  <si>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</si>
  <si>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</si>
  <si>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</si>
  <si>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</si>
  <si>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</si>
  <si>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</si>
  <si>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</si>
  <si>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</si>
  <si>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</si>
  <si>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</si>
  <si>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</si>
  <si>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</si>
  <si>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</si>
  <si>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</si>
  <si>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</si>
  <si>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</si>
  <si>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</si>
  <si>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</si>
  <si>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</si>
  <si>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</si>
  <si>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</si>
  <si>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</si>
  <si>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</si>
  <si>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</si>
  <si>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</si>
  <si>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</si>
  <si>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</si>
  <si>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</si>
  <si>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</si>
  <si>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</si>
  <si>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</si>
  <si>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</si>
  <si>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</si>
  <si>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</si>
  <si>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</si>
  <si>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</si>
  <si>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</si>
  <si>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</si>
  <si>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</si>
  <si>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</si>
  <si>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</si>
  <si>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</si>
  <si>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</si>
  <si>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</si>
  <si>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</si>
  <si>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</si>
  <si>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</si>
  <si>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</si>
  <si>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</si>
  <si>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</si>
  <si>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</si>
  <si>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</si>
  <si>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</si>
  <si>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</si>
  <si>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</si>
  <si>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</si>
  <si>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</si>
  <si>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</si>
  <si>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</si>
  <si>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</si>
  <si>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</si>
  <si>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</si>
  <si>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</si>
  <si>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</si>
  <si>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</si>
  <si>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</si>
  <si>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</si>
  <si>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</si>
  <si>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</si>
  <si>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</si>
  <si>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</si>
  <si>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</si>
  <si>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</si>
  <si>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</si>
  <si>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</si>
  <si>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</si>
  <si>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</si>
  <si>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</si>
  <si>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</si>
  <si>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</si>
  <si>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</si>
  <si>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</si>
  <si>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</si>
  <si>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</si>
  <si>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</si>
  <si>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</si>
  <si>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</si>
  <si>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</si>
  <si>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</si>
  <si>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</si>
  <si>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</si>
  <si>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</si>
  <si>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</si>
  <si>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</si>
  <si>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</si>
  <si>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</si>
  <si>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</si>
  <si>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</si>
  <si>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</si>
  <si>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</si>
  <si>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</si>
  <si>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</si>
  <si>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</si>
  <si>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</si>
  <si>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</si>
  <si>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</si>
  <si>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</si>
  <si>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</si>
  <si>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</si>
  <si>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</si>
  <si>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</si>
  <si>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</si>
  <si>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</si>
  <si>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</si>
  <si>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</si>
  <si>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</si>
  <si>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</si>
  <si>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</si>
  <si>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</si>
  <si>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</si>
  <si>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</si>
  <si>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</si>
  <si>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</si>
  <si>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</si>
  <si>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</si>
  <si>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</si>
  <si>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</si>
  <si>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</si>
  <si>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</si>
  <si>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</si>
  <si>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</si>
  <si>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</si>
  <si>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</si>
  <si>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</si>
  <si>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</si>
  <si>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</si>
  <si>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</si>
  <si>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</si>
  <si>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</si>
  <si>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</si>
  <si>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</si>
  <si>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</si>
  <si>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</si>
  <si>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</si>
  <si>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</si>
  <si>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</si>
  <si>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</si>
  <si>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</si>
  <si>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</si>
  <si>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</si>
  <si>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</si>
  <si>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</si>
  <si>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</si>
  <si>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</si>
  <si>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</si>
  <si>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</si>
  <si>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</si>
  <si>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</si>
  <si>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</si>
  <si>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</si>
  <si>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</si>
  <si>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</si>
  <si>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</si>
  <si>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</si>
  <si>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</si>
  <si>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</si>
  <si>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</si>
  <si>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</si>
  <si>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</si>
  <si>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</si>
  <si>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</si>
  <si>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</si>
  <si>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</si>
  <si>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</si>
  <si>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</si>
  <si>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</si>
  <si>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</si>
  <si>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</si>
  <si>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</si>
  <si>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</si>
  <si>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</si>
  <si>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</si>
  <si>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</si>
  <si>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</si>
  <si>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</si>
  <si>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</si>
  <si>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</si>
  <si>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</si>
  <si>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</si>
  <si>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</si>
  <si>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</si>
  <si>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</si>
  <si>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</si>
  <si>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</si>
  <si>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</si>
  <si>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</si>
  <si>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</si>
  <si>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</si>
  <si>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</si>
  <si>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</si>
  <si>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</si>
  <si>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</si>
  <si>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</si>
  <si>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</si>
  <si>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</si>
  <si>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</si>
  <si>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</si>
  <si>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</si>
  <si>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</si>
  <si>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</si>
  <si>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</si>
  <si>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</si>
  <si>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</si>
  <si>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</si>
  <si>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</si>
  <si>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</si>
  <si>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</si>
  <si>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</si>
  <si>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</si>
  <si>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</si>
  <si>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</si>
  <si>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</si>
  <si>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</si>
  <si>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</si>
  <si>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</si>
  <si>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</si>
  <si>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</si>
  <si>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</si>
  <si>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</si>
  <si>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</si>
  <si>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</si>
  <si>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</si>
  <si>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</si>
  <si>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</si>
  <si>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</si>
  <si>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</si>
  <si>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</si>
  <si>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</si>
  <si>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</si>
  <si>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</si>
  <si>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</si>
  <si>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</si>
  <si>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</si>
  <si>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</si>
  <si>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</si>
  <si>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</si>
  <si>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</si>
  <si>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</si>
  <si>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</si>
  <si>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</si>
  <si>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</si>
  <si>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</si>
  <si>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</si>
  <si>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</si>
  <si>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</si>
  <si>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</si>
  <si>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</si>
  <si>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</si>
  <si>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</si>
  <si>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</si>
  <si>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</si>
  <si>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</si>
  <si>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</si>
  <si>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</si>
  <si>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</si>
  <si>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</si>
  <si>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</si>
  <si>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</si>
  <si>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</si>
  <si>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</si>
  <si>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</si>
  <si>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</si>
  <si>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</si>
  <si>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</si>
  <si>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</si>
  <si>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</si>
  <si>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</si>
  <si>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</si>
  <si>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</si>
  <si>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</si>
  <si>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</si>
  <si>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</si>
  <si>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</si>
  <si>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</si>
  <si>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</si>
  <si>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</si>
  <si>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</si>
  <si>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</si>
  <si>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</si>
  <si>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</si>
  <si>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</si>
  <si>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</si>
  <si>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</si>
  <si>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</si>
  <si>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</si>
  <si>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</si>
  <si>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</si>
  <si>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</si>
  <si>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</si>
  <si>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</si>
  <si>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</si>
  <si>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</si>
  <si>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</si>
  <si>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</si>
  <si>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</si>
  <si>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</si>
  <si>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</si>
  <si>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</si>
  <si>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</si>
  <si>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</si>
  <si>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</si>
  <si>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</si>
  <si>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</si>
  <si>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</si>
  <si>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</si>
  <si>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</si>
  <si>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</si>
  <si>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</si>
  <si>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</si>
  <si>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</si>
  <si>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</si>
  <si>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</si>
  <si>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</si>
  <si>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</si>
  <si>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</si>
  <si>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</si>
  <si>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</si>
  <si>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</si>
  <si>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</si>
  <si>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</si>
  <si>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</si>
  <si>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</si>
  <si>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</si>
  <si>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</si>
  <si>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</si>
  <si>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</si>
  <si>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</si>
  <si>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</si>
  <si>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</si>
  <si>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</si>
  <si>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</si>
  <si>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</si>
  <si>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</si>
  <si>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</si>
  <si>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</si>
  <si>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</si>
  <si>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</si>
  <si>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</si>
  <si>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</si>
  <si>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</si>
  <si>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</si>
  <si>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</si>
  <si>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</si>
  <si>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</si>
  <si>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</si>
  <si>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</si>
  <si>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</si>
  <si>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</si>
  <si>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</si>
  <si>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</si>
  <si>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</si>
  <si>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</si>
  <si>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</si>
  <si>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</si>
  <si>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</si>
  <si>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</si>
  <si>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</si>
  <si>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</si>
  <si>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</si>
  <si>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</si>
  <si>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</si>
  <si>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</si>
  <si>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</si>
  <si>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</si>
  <si>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</si>
  <si>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</si>
  <si>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</si>
  <si>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</si>
  <si>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</si>
  <si>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</si>
  <si>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</si>
  <si>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</si>
  <si>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</si>
  <si>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</si>
  <si>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</si>
  <si>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</si>
  <si>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</si>
  <si>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</si>
  <si>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</si>
  <si>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</si>
  <si>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</si>
  <si>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</si>
  <si>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</si>
  <si>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</si>
  <si>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</si>
  <si>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</si>
  <si>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</si>
  <si>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</si>
  <si>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</si>
  <si>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</si>
  <si>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</si>
  <si>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</si>
  <si>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</si>
  <si>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</si>
  <si>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</si>
  <si>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</si>
  <si>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</si>
  <si>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</si>
  <si>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</si>
  <si>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</si>
  <si>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</si>
  <si>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</si>
  <si>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</si>
  <si>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</si>
  <si>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</si>
  <si>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</si>
  <si>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</si>
  <si>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</si>
  <si>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</si>
  <si>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</si>
  <si>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</si>
  <si>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</si>
  <si>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</si>
  <si>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</si>
  <si>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</si>
  <si>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</si>
  <si>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</si>
  <si>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</si>
  <si>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</si>
  <si>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</si>
  <si>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</si>
  <si>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</si>
  <si>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</si>
  <si>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</si>
  <si>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</si>
  <si>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</si>
  <si>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</si>
  <si>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</si>
  <si>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</si>
  <si>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</si>
  <si>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</si>
  <si>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</si>
  <si>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</si>
  <si>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</si>
  <si>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</si>
  <si>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</si>
  <si>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</si>
  <si>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</si>
  <si>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</si>
  <si>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</si>
  <si>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</si>
  <si>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</si>
  <si>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</si>
  <si>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</si>
  <si>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</si>
  <si>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</si>
  <si>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</si>
  <si>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</si>
  <si>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</si>
  <si>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</si>
  <si>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</si>
  <si>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</si>
  <si>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</si>
  <si>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</si>
  <si>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</si>
  <si>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</si>
  <si>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</si>
  <si>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</si>
  <si>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</si>
  <si>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</si>
  <si>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</si>
  <si>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</si>
  <si>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</si>
  <si>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</si>
  <si>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</si>
  <si>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</si>
  <si>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</si>
  <si>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</si>
  <si>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</si>
  <si>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</si>
  <si>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</si>
  <si>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</si>
  <si>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</si>
  <si>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</si>
  <si>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</si>
  <si>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</si>
  <si>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</si>
  <si>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</si>
  <si>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</si>
  <si>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</si>
  <si>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</si>
  <si>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</si>
  <si>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</si>
  <si>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</si>
  <si>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</si>
  <si>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</si>
  <si>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</si>
  <si>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</si>
  <si>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</si>
  <si>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</si>
  <si>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</si>
  <si>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</si>
  <si>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</si>
  <si>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</si>
  <si>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</si>
  <si>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</si>
  <si>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</si>
  <si>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</si>
  <si>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</si>
  <si>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</si>
  <si>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</si>
  <si>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</si>
  <si>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</si>
  <si>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</si>
  <si>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</si>
  <si>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</si>
  <si>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</si>
  <si>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</si>
  <si>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</si>
  <si>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</si>
  <si>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</si>
  <si>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</si>
  <si>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</si>
  <si>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</si>
  <si>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</si>
  <si>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</si>
  <si>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</si>
  <si>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</si>
  <si>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</si>
  <si>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</si>
  <si>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</si>
  <si>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</si>
  <si>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</si>
  <si>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</si>
  <si>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</si>
  <si>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</si>
  <si>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</si>
  <si>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</si>
  <si>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</si>
  <si>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</si>
  <si>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</si>
  <si>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</si>
  <si>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</si>
  <si>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</si>
  <si>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</si>
  <si>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</si>
  <si>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</si>
  <si>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</si>
  <si>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</si>
  <si>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</si>
  <si>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</si>
  <si>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</si>
  <si>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</si>
  <si>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</si>
  <si>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</si>
  <si>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</si>
  <si>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</si>
  <si>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</si>
  <si>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</si>
  <si>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</si>
  <si>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</si>
  <si>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</si>
  <si>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</si>
  <si>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</si>
  <si>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</si>
  <si>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</si>
  <si>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</si>
  <si>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</si>
  <si>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</si>
  <si>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</si>
  <si>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</si>
  <si>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</si>
  <si>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</si>
  <si>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</si>
  <si>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</si>
  <si>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</si>
  <si>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</si>
  <si>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</si>
  <si>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</si>
  <si>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</si>
  <si>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</si>
  <si>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</si>
  <si>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</si>
  <si>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</si>
  <si>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</si>
  <si>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</si>
  <si>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</si>
  <si>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</si>
  <si>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</si>
  <si>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</si>
  <si>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</si>
  <si>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</si>
  <si>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</si>
  <si>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</si>
  <si>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</si>
  <si>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</si>
  <si>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</si>
  <si>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</si>
  <si>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</si>
  <si>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</si>
  <si>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</si>
  <si>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</si>
  <si>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</si>
  <si>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</si>
  <si>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</si>
  <si>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</si>
  <si>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</si>
  <si>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</si>
  <si>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</si>
  <si>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</si>
  <si>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</si>
  <si>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</si>
  <si>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</si>
  <si>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</si>
  <si>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</si>
  <si>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</si>
  <si>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</si>
  <si>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</si>
  <si>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</si>
  <si>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</si>
  <si>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</si>
  <si>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</si>
  <si>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</si>
  <si>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</si>
  <si>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</si>
  <si>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</si>
  <si>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</si>
  <si>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</si>
  <si>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</si>
  <si>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</si>
  <si>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</si>
  <si>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</si>
  <si>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</si>
  <si>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</si>
  <si>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</si>
  <si>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</si>
  <si>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</si>
  <si>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</si>
  <si>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</si>
  <si>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</si>
  <si>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</si>
  <si>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</si>
  <si>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</si>
  <si>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</si>
  <si>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</si>
  <si>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</si>
  <si>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</si>
  <si>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</si>
  <si>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</si>
  <si>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</si>
  <si>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</si>
  <si>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</si>
  <si>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</si>
  <si>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</si>
  <si>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</si>
  <si>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</si>
  <si>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</si>
  <si>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</si>
  <si>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</si>
  <si>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</si>
  <si>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</si>
  <si>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</si>
  <si>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</si>
  <si>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</si>
  <si>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</si>
  <si>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</si>
  <si>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</si>
  <si>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</si>
  <si>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</si>
  <si>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</si>
  <si>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</si>
  <si>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</si>
  <si>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</si>
  <si>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</si>
  <si>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</si>
  <si>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</si>
  <si>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</si>
  <si>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</si>
  <si>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</si>
  <si>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</si>
  <si>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</si>
  <si>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</si>
  <si>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</si>
  <si>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</si>
  <si>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</si>
  <si>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</si>
  <si>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</si>
  <si>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</si>
  <si>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</si>
  <si>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</si>
  <si>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</si>
  <si>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</si>
  <si>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</si>
  <si>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</si>
  <si>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</si>
  <si>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</si>
  <si>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</si>
  <si>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</si>
  <si>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</si>
  <si>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</si>
  <si>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</si>
  <si>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</si>
  <si>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</si>
  <si>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</si>
  <si>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</si>
  <si>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</si>
  <si>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</si>
  <si>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</si>
  <si>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</si>
  <si>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</si>
  <si>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</si>
  <si>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</si>
  <si>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</si>
  <si>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</si>
  <si>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</si>
  <si>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</si>
  <si>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</si>
  <si>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</si>
  <si>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</si>
  <si>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</si>
  <si>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</si>
  <si>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</si>
  <si>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</si>
  <si>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</si>
  <si>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</si>
  <si>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</si>
  <si>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</si>
  <si>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</si>
  <si>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</si>
  <si>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</si>
  <si>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</si>
  <si>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</si>
  <si>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</si>
  <si>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</si>
  <si>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</si>
  <si>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</si>
  <si>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</si>
  <si>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</si>
  <si>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</si>
  <si>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</si>
  <si>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</si>
  <si>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</si>
  <si>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</si>
  <si>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</si>
  <si>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</si>
  <si>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</si>
  <si>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</si>
  <si>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</si>
  <si>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</si>
  <si>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</si>
  <si>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</si>
  <si>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</si>
  <si>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</si>
  <si>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</si>
  <si>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</si>
  <si>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</si>
  <si>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</si>
  <si>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</si>
  <si>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</si>
  <si>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</si>
  <si>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</si>
  <si>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</si>
  <si>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</si>
  <si>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</si>
  <si>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</si>
  <si>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</si>
  <si>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</si>
  <si>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</si>
  <si>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</si>
  <si>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</si>
  <si>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</si>
  <si>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</si>
  <si>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</si>
  <si>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</si>
  <si>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</si>
  <si>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</si>
  <si>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</si>
  <si>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</si>
  <si>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</si>
  <si>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</si>
  <si>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</si>
  <si>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</si>
  <si>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</si>
  <si>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</si>
  <si>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</si>
  <si>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</si>
  <si>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</si>
  <si>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</si>
  <si>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</si>
  <si>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</si>
  <si>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</si>
  <si>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</si>
  <si>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</si>
  <si>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</si>
  <si>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</si>
  <si>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</si>
  <si>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</si>
  <si>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</si>
  <si>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</si>
  <si>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</si>
  <si>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</si>
  <si>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</si>
  <si>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</si>
  <si>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</si>
  <si>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</si>
  <si>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</si>
  <si>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</si>
  <si>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</si>
  <si>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</si>
  <si>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</si>
  <si>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</si>
  <si>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</si>
  <si>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</si>
  <si>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</si>
  <si>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</si>
  <si>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</si>
  <si>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</si>
  <si>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</si>
  <si>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</si>
  <si>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</si>
  <si>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</si>
  <si>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</si>
  <si>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</si>
  <si>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</si>
  <si>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</si>
  <si>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</si>
  <si>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</si>
  <si>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</si>
  <si>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</si>
  <si>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</si>
  <si>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</si>
  <si>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</si>
  <si>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</si>
  <si>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</si>
  <si>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</si>
  <si>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</si>
  <si>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</si>
  <si>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</si>
  <si>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</si>
  <si>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</si>
  <si>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</si>
  <si>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</si>
  <si>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</si>
  <si>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</si>
  <si>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</si>
  <si>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</si>
  <si>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</si>
  <si>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</si>
  <si>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</si>
  <si>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</si>
  <si>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</si>
  <si>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</si>
  <si>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</si>
  <si>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</si>
  <si>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</si>
  <si>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</si>
  <si>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</si>
  <si>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</si>
  <si>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</si>
  <si>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</si>
  <si>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</si>
  <si>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</si>
  <si>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</si>
  <si>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</si>
  <si>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</si>
  <si>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</si>
  <si>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</si>
  <si>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</si>
  <si>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</si>
  <si>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</si>
  <si>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</si>
  <si>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</si>
  <si>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</si>
  <si>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</si>
  <si>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</si>
  <si>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</si>
  <si>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</si>
  <si>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</si>
  <si>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</si>
  <si>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</si>
  <si>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</si>
  <si>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</si>
  <si>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</si>
  <si>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</si>
  <si>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</si>
  <si>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</si>
  <si>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</si>
  <si>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</si>
  <si>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</si>
  <si>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</si>
  <si>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</si>
  <si>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</si>
  <si>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</si>
  <si>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</si>
  <si>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</si>
  <si>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</si>
  <si>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</si>
  <si>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</si>
  <si>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</si>
  <si>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</si>
  <si>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</si>
  <si>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</si>
  <si>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</si>
  <si>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</si>
  <si>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</si>
  <si>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</si>
  <si>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</si>
  <si>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</si>
  <si>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</si>
  <si>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</si>
  <si>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</si>
  <si>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</si>
  <si>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</si>
  <si>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</si>
  <si>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</si>
  <si>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</si>
  <si>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</si>
  <si>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</si>
  <si>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</si>
  <si>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</si>
  <si>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</si>
  <si>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</si>
  <si>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</si>
  <si>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</si>
  <si>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</si>
  <si>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</si>
  <si>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</si>
  <si>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</si>
  <si>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</si>
  <si>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</si>
  <si>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</si>
  <si>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</si>
  <si>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</si>
  <si>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</si>
  <si>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</si>
  <si>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</si>
  <si>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</si>
  <si>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</si>
  <si>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</si>
  <si>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</si>
  <si>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</si>
  <si>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</si>
  <si>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</si>
  <si>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</si>
  <si>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</si>
  <si>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</si>
  <si>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</si>
  <si>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</si>
  <si>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</si>
  <si>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</si>
  <si>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</si>
  <si>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</si>
  <si>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</si>
  <si>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</si>
  <si>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</si>
  <si>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</si>
  <si>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</si>
  <si>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</si>
  <si>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</si>
  <si>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</si>
  <si>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</si>
  <si>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</si>
  <si>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</si>
  <si>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</si>
  <si>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</si>
  <si>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</si>
  <si>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</si>
  <si>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</si>
  <si>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</si>
  <si>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</si>
  <si>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</si>
  <si>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</si>
  <si>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</si>
  <si>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</si>
  <si>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</si>
  <si>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</si>
  <si>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</si>
  <si>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</si>
  <si>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</si>
  <si>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</si>
  <si>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</si>
  <si>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</si>
  <si>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</si>
  <si>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</si>
  <si>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</si>
  <si>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</si>
  <si>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</si>
  <si>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</si>
  <si>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</si>
  <si>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</si>
  <si>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</si>
  <si>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</si>
  <si>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</si>
  <si>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</si>
  <si>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</si>
  <si>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</si>
  <si>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</si>
  <si>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</si>
  <si>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</si>
  <si>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</si>
  <si>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</si>
  <si>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</si>
  <si>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</si>
  <si>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</si>
  <si>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</si>
  <si>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</si>
  <si>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</si>
  <si>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</si>
  <si>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</si>
  <si>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</si>
  <si>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</si>
  <si>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</si>
  <si>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</si>
  <si>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</si>
  <si>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</si>
  <si>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</si>
  <si>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</si>
  <si>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</si>
  <si>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</si>
  <si>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</si>
  <si>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</si>
  <si>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</si>
  <si>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</si>
  <si>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</si>
  <si>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</si>
  <si>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</si>
  <si>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</si>
  <si>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</si>
  <si>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</si>
  <si>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</si>
  <si>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</si>
  <si>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</si>
  <si>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</si>
  <si>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</si>
  <si>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</si>
  <si>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</si>
  <si>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</si>
  <si>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</si>
  <si>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</si>
  <si>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</si>
  <si>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</si>
  <si>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</si>
  <si>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</si>
  <si>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</si>
  <si>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</si>
  <si>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</si>
  <si>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</si>
  <si>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</si>
  <si>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</si>
  <si>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</si>
  <si>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</si>
  <si>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</si>
  <si>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</si>
  <si>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</si>
  <si>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</si>
  <si>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</si>
  <si>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</si>
  <si>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</si>
  <si>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</si>
  <si>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</si>
  <si>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</si>
  <si>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</si>
  <si>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</si>
  <si>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</si>
  <si>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</si>
  <si>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</si>
  <si>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</si>
  <si>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</si>
  <si>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</si>
  <si>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</si>
  <si>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</si>
  <si>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</si>
  <si>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</si>
  <si>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</si>
  <si>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</si>
  <si>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</si>
  <si>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</si>
  <si>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</si>
  <si>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</si>
  <si>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</si>
  <si>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</si>
  <si>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</si>
  <si>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</si>
  <si>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</si>
  <si>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</si>
  <si>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</si>
  <si>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</si>
  <si>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</si>
  <si>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</si>
  <si>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</si>
  <si>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</si>
  <si>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</si>
  <si>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</si>
  <si>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</si>
  <si>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</si>
  <si>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</si>
  <si>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</si>
  <si>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</si>
  <si>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</si>
  <si>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</si>
  <si>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</si>
  <si>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</si>
  <si>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</si>
  <si>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</si>
  <si>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</si>
  <si>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</si>
  <si>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</si>
  <si>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</si>
  <si>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</si>
  <si>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</si>
  <si>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</si>
  <si>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</si>
  <si>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</si>
  <si>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</si>
  <si>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</si>
  <si>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</si>
  <si>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</si>
  <si>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</si>
  <si>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</si>
  <si>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</si>
  <si>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</si>
  <si>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</si>
  <si>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</si>
  <si>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</si>
  <si>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</si>
  <si>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</si>
  <si>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</si>
  <si>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</si>
  <si>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</si>
  <si>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</si>
  <si>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</si>
  <si>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</si>
  <si>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</si>
  <si>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</si>
  <si>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</si>
  <si>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</si>
  <si>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</si>
  <si>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</si>
  <si>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</si>
  <si>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</si>
  <si>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</si>
  <si>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</si>
  <si>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</si>
  <si>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</si>
  <si>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</si>
  <si>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</si>
  <si>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</si>
  <si>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</si>
  <si>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</si>
  <si>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</si>
  <si>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</si>
  <si>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</si>
  <si>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</si>
  <si>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</si>
  <si>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</si>
  <si>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</si>
  <si>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</si>
  <si>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</si>
  <si>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</si>
  <si>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</si>
  <si>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</si>
  <si>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</si>
  <si>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</si>
  <si>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</si>
  <si>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</si>
  <si>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</si>
  <si>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</si>
  <si>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</si>
  <si>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</si>
  <si>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</si>
  <si>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</si>
  <si>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</si>
  <si>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</si>
  <si>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</si>
  <si>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</si>
  <si>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</si>
  <si>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</si>
  <si>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</si>
  <si>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</si>
  <si>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</si>
  <si>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</si>
  <si>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</si>
  <si>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</si>
  <si>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</si>
  <si>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</si>
  <si>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</si>
  <si>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</si>
  <si>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</si>
  <si>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</si>
  <si>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</si>
  <si>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</si>
  <si>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</si>
  <si>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</si>
  <si>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</si>
  <si>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</si>
  <si>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</si>
  <si>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</si>
  <si>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</si>
  <si>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</si>
  <si>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</si>
  <si>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</si>
  <si>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</si>
  <si>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</si>
  <si>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</si>
  <si>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</si>
  <si>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</si>
  <si>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</si>
  <si>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</si>
  <si>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</si>
  <si>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</si>
  <si>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</si>
  <si>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</si>
  <si>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</si>
  <si>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</si>
  <si>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</si>
  <si>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</si>
  <si>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</si>
  <si>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</si>
  <si>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</si>
  <si>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</si>
  <si>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</si>
  <si>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</si>
  <si>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</si>
  <si>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</si>
  <si>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</si>
  <si>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</si>
  <si>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</si>
  <si>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</si>
  <si>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</si>
  <si>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</si>
  <si>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</si>
  <si>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</si>
  <si>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</si>
  <si>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</si>
  <si>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</si>
  <si>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</si>
  <si>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</si>
  <si>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</si>
  <si>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</si>
  <si>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</si>
  <si>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</si>
  <si>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</si>
  <si>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</si>
  <si>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</si>
  <si>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</si>
  <si>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</si>
  <si>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</si>
  <si>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</si>
  <si>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</si>
  <si>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</si>
  <si>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</si>
  <si>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</si>
  <si>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</si>
  <si>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</si>
  <si>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</si>
  <si>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</si>
  <si>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</si>
  <si>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</si>
  <si>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</si>
  <si>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</si>
  <si>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</si>
  <si>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</si>
  <si>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</si>
  <si>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</si>
  <si>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</si>
  <si>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</si>
  <si>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</si>
  <si>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</si>
  <si>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</si>
  <si>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</si>
  <si>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</si>
  <si>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</si>
  <si>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</si>
  <si>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</si>
  <si>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</si>
  <si>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</si>
  <si>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</si>
  <si>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</si>
  <si>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</si>
  <si>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</si>
  <si>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</si>
  <si>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</si>
  <si>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</si>
  <si>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</si>
  <si>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</si>
  <si>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</si>
  <si>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</si>
  <si>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</si>
  <si>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</si>
  <si>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</si>
  <si>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</si>
  <si>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</si>
  <si>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</si>
  <si>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</si>
  <si>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</si>
  <si>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</si>
  <si>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</si>
  <si>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</si>
  <si>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</si>
  <si>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</si>
  <si>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</si>
  <si>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</si>
  <si>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</si>
  <si>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</si>
  <si>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</si>
  <si>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</si>
  <si>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</si>
  <si>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</si>
  <si>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</si>
  <si>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</si>
  <si>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</si>
  <si>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</si>
  <si>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</si>
  <si>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</si>
  <si>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</si>
  <si>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</si>
  <si>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</si>
  <si>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</si>
  <si>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</si>
  <si>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</si>
  <si>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</si>
  <si>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</si>
  <si>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</si>
  <si>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</si>
  <si>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</si>
  <si>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</si>
  <si>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</si>
  <si>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</si>
  <si>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</si>
  <si>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</si>
  <si>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</si>
  <si>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</si>
  <si>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</si>
  <si>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</si>
  <si>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</si>
  <si>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</si>
  <si>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</si>
  <si>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</si>
  <si>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</si>
  <si>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</si>
  <si>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</si>
  <si>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</si>
  <si>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</si>
  <si>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</si>
  <si>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</si>
  <si>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</si>
  <si>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</si>
  <si>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</si>
  <si>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</si>
  <si>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</si>
  <si>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</si>
  <si>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</si>
  <si>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</si>
  <si>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</si>
  <si>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</si>
  <si>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</si>
  <si>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</si>
  <si>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</si>
  <si>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</si>
  <si>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</si>
  <si>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</si>
  <si>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</si>
  <si>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</si>
  <si>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</si>
  <si>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</si>
  <si>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</si>
  <si>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</si>
  <si>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</si>
  <si>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</si>
  <si>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</si>
  <si>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</si>
  <si>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</si>
  <si>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</si>
  <si>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</si>
  <si>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</si>
  <si>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</si>
  <si>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</si>
  <si>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</si>
  <si>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</si>
  <si>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</si>
  <si>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</si>
  <si>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</si>
  <si>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</si>
  <si>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</si>
  <si>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</si>
  <si>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</si>
  <si>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</si>
  <si>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</si>
  <si>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</si>
  <si>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</si>
  <si>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</si>
  <si>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</si>
  <si>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</si>
  <si>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</si>
  <si>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</si>
  <si>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</si>
  <si>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</si>
  <si>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</si>
  <si>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</si>
  <si>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</si>
  <si>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</si>
  <si>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</si>
  <si>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</si>
  <si>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</si>
  <si>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</si>
  <si>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</si>
  <si>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</si>
  <si>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</si>
  <si>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</si>
  <si>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</si>
  <si>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</si>
  <si>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</si>
  <si>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</si>
  <si>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</si>
  <si>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</si>
  <si>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</si>
  <si>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</si>
  <si>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</si>
  <si>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</si>
  <si>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</si>
  <si>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</si>
  <si>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</si>
  <si>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</si>
  <si>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</si>
  <si>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</si>
  <si>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</si>
  <si>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</si>
  <si>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</si>
  <si>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</si>
  <si>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</si>
  <si>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</si>
  <si>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</si>
  <si>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</si>
  <si>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</si>
  <si>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</si>
  <si>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</si>
  <si>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</si>
  <si>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</si>
  <si>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</si>
  <si>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</si>
  <si>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</si>
  <si>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</si>
  <si>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</si>
  <si>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</si>
  <si>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</si>
  <si>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</si>
  <si>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</si>
  <si>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</si>
  <si>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</si>
  <si>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</si>
  <si>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</si>
  <si>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</si>
  <si>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</si>
  <si>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</si>
  <si>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</si>
  <si>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</si>
  <si>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</si>
  <si>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</si>
  <si>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</si>
  <si>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</si>
  <si>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</si>
  <si>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</si>
  <si>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</si>
  <si>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</si>
  <si>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</si>
  <si>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</si>
  <si>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</si>
  <si>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</si>
  <si>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</si>
  <si>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</si>
  <si>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</si>
  <si>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</si>
  <si>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</si>
  <si>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</si>
  <si>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</si>
  <si>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</si>
  <si>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</si>
  <si>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</si>
  <si>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</si>
  <si>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</si>
  <si>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</si>
  <si>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</si>
  <si>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</si>
  <si>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</si>
  <si>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</si>
  <si>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</si>
  <si>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</si>
  <si>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</si>
  <si>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</si>
  <si>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</si>
  <si>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</si>
  <si>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</si>
  <si>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</si>
  <si>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</si>
  <si>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</si>
  <si>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</si>
  <si>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</si>
  <si>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</si>
  <si>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</si>
  <si>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</si>
  <si>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</si>
  <si>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</si>
  <si>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</si>
  <si>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</si>
  <si>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</si>
  <si>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</si>
  <si>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</si>
  <si>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</si>
  <si>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</si>
  <si>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</si>
  <si>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</si>
  <si>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</si>
  <si>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</si>
  <si>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</si>
  <si>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</si>
  <si>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</si>
  <si>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</si>
  <si>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</si>
  <si>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</si>
  <si>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</si>
  <si>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</si>
  <si>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</si>
  <si>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</si>
  <si>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</si>
  <si>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</si>
  <si>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</si>
  <si>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</si>
  <si>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</si>
  <si>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</si>
  <si>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</si>
  <si>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</si>
  <si>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</si>
  <si>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</si>
  <si>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</si>
  <si>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</si>
  <si>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</si>
  <si>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</si>
  <si>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</si>
  <si>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</si>
  <si>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</si>
  <si>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</si>
  <si>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</si>
  <si>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</si>
  <si>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</si>
  <si>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</si>
  <si>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</si>
  <si>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</si>
  <si>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</si>
  <si>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</si>
  <si>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</si>
  <si>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</si>
  <si>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</si>
  <si>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</si>
  <si>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</si>
  <si>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</si>
  <si>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</si>
  <si>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</si>
  <si>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</si>
  <si>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</si>
  <si>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</si>
  <si>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</si>
  <si>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</si>
  <si>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</si>
  <si>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</si>
  <si>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</si>
  <si>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</si>
  <si>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</si>
  <si>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</si>
  <si>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</si>
  <si>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</si>
  <si>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</si>
  <si>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</si>
  <si>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</si>
  <si>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</si>
  <si>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</si>
  <si>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</si>
  <si>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</si>
  <si>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</si>
  <si>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</si>
  <si>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</si>
  <si>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</si>
  <si>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</si>
  <si>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</si>
  <si>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</si>
  <si>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</si>
  <si>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</si>
  <si>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</si>
  <si>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</si>
  <si>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</si>
  <si>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</si>
  <si>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</si>
  <si>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</si>
  <si>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</si>
  <si>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</si>
  <si>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</si>
  <si>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</si>
  <si>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</si>
  <si>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</si>
  <si>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</si>
  <si>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</si>
  <si>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</si>
  <si>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</si>
  <si>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</si>
  <si>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</si>
  <si>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</si>
  <si>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</si>
  <si>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</si>
  <si>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</si>
  <si>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</si>
  <si>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</si>
  <si>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</si>
  <si>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</si>
  <si>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</si>
  <si>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</si>
  <si>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</si>
  <si>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</si>
  <si>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</si>
  <si>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</si>
  <si>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</si>
  <si>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</si>
  <si>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</si>
  <si>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</si>
  <si>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</si>
  <si>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</si>
  <si>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</si>
  <si>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</si>
  <si>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</si>
  <si>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</si>
  <si>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</si>
  <si>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</si>
  <si>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</si>
  <si>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</si>
  <si>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</si>
  <si>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</si>
  <si>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</si>
  <si>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</si>
  <si>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</si>
  <si>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</si>
  <si>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</si>
  <si>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</si>
  <si>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</si>
  <si>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</si>
  <si>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</si>
  <si>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</si>
  <si>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</si>
  <si>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</si>
  <si>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</si>
  <si>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</si>
  <si>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</si>
  <si>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</si>
  <si>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</si>
  <si>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</si>
  <si>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</si>
  <si>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</si>
  <si>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</si>
  <si>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</si>
  <si>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</si>
  <si>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</si>
  <si>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</si>
  <si>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</si>
  <si>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</si>
  <si>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</si>
  <si>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</si>
  <si>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</si>
  <si>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</si>
  <si>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</si>
  <si>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</si>
  <si>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</si>
  <si>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</si>
  <si>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</si>
  <si>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</si>
  <si>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</si>
  <si>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</si>
  <si>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</si>
  <si>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</si>
  <si>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</si>
  <si>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</si>
  <si>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</si>
  <si>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</si>
  <si>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</si>
  <si>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</si>
  <si>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</si>
  <si>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</si>
  <si>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</si>
  <si>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</si>
  <si>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</si>
  <si>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</si>
  <si>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</si>
  <si>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</si>
  <si>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</si>
  <si>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</si>
  <si>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</si>
  <si>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</si>
  <si>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</si>
  <si>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</si>
  <si>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</si>
  <si>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</si>
  <si>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</si>
  <si>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</si>
  <si>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</si>
  <si>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</si>
  <si>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</si>
  <si>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</si>
  <si>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</si>
  <si>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</si>
  <si>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</si>
  <si>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</si>
  <si>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</si>
  <si>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</si>
  <si>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</si>
  <si>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</si>
  <si>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</si>
  <si>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</si>
  <si>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</si>
  <si>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</si>
  <si>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</si>
  <si>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</si>
  <si>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</si>
  <si>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</si>
  <si>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</si>
  <si>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</si>
  <si>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</si>
  <si>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</si>
  <si>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</si>
  <si>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</si>
  <si>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</si>
  <si>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</si>
  <si>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</si>
  <si>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</si>
  <si>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</si>
  <si>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</si>
  <si>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</si>
  <si>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</si>
  <si>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</si>
  <si>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</si>
  <si>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</si>
  <si>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</si>
  <si>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</si>
  <si>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</si>
  <si>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</si>
  <si>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</si>
  <si>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</si>
  <si>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</si>
  <si>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</si>
  <si>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</si>
  <si>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</si>
  <si>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</si>
  <si>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</si>
  <si>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</si>
  <si>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</si>
  <si>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</si>
  <si>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</si>
  <si>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</si>
  <si>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</si>
  <si>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</si>
  <si>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</si>
  <si>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</si>
  <si>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</si>
  <si>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</si>
  <si>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</si>
  <si>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</si>
  <si>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</si>
  <si>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</si>
  <si>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</si>
  <si>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</si>
  <si>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</si>
  <si>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</si>
  <si>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</si>
  <si>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</si>
  <si>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</si>
  <si>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</si>
  <si>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</si>
  <si>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</si>
  <si>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</si>
  <si>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</si>
  <si>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</si>
  <si>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</si>
  <si>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</si>
  <si>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</si>
  <si>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</si>
  <si>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</si>
  <si>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</si>
  <si>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</si>
  <si>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</si>
  <si>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</si>
  <si>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</si>
  <si>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</si>
  <si>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</si>
  <si>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</si>
  <si>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</si>
  <si>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</si>
  <si>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</si>
  <si>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</si>
  <si>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</si>
  <si>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</si>
  <si>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</si>
  <si>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</si>
  <si>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</si>
  <si>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</si>
  <si>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</si>
  <si>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</si>
  <si>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</si>
  <si>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</si>
  <si>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</si>
  <si>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</si>
  <si>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</si>
  <si>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</si>
  <si>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</si>
  <si>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</si>
  <si>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</si>
  <si>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</si>
  <si>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</si>
  <si>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</si>
  <si>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</si>
  <si>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</si>
  <si>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</si>
  <si>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</si>
  <si>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</si>
  <si>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</si>
  <si>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</si>
  <si>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</si>
  <si>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</si>
  <si>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</si>
  <si>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</si>
  <si>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</si>
  <si>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</si>
  <si>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</si>
  <si>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</si>
  <si>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</si>
  <si>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</si>
  <si>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</si>
  <si>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</si>
  <si>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</si>
  <si>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</si>
  <si>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</si>
  <si>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</si>
  <si>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</si>
  <si>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</si>
  <si>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</si>
  <si>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</si>
  <si>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</si>
  <si>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</si>
  <si>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</si>
  <si>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</si>
  <si>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</si>
  <si>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</si>
  <si>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</si>
  <si>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</si>
  <si>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</si>
  <si>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</si>
  <si>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</si>
  <si>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</si>
  <si>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</si>
  <si>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</si>
  <si>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</si>
  <si>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</si>
  <si>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</si>
  <si>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</si>
  <si>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</si>
  <si>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</si>
  <si>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</si>
  <si>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</si>
  <si>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</si>
  <si>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</si>
  <si>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</si>
  <si>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</si>
  <si>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</si>
  <si>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</si>
  <si>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</si>
  <si>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</si>
  <si>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</si>
  <si>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</si>
  <si>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</si>
  <si>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</si>
  <si>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</si>
  <si>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</si>
  <si>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</si>
  <si>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</si>
  <si>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</si>
  <si>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</si>
  <si>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</si>
  <si>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</si>
  <si>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</si>
  <si>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</si>
  <si>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</si>
  <si>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</si>
  <si>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</si>
  <si>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</si>
  <si>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</si>
  <si>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</si>
  <si>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</si>
  <si>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</si>
  <si>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</si>
  <si>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</si>
  <si>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</si>
  <si>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</si>
  <si>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</si>
  <si>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</si>
  <si>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</si>
  <si>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</si>
  <si>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</si>
  <si>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</si>
  <si>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</si>
  <si>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</si>
  <si>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</si>
  <si>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</si>
  <si>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</si>
  <si>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</si>
  <si>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</si>
  <si>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</si>
  <si>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</si>
  <si>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</si>
  <si>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</si>
  <si>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</si>
  <si>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</si>
  <si>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</si>
  <si>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</si>
  <si>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</si>
  <si>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</si>
  <si>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</si>
  <si>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</si>
  <si>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</si>
  <si>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</si>
  <si>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</si>
  <si>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</si>
  <si>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</si>
  <si>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</si>
  <si>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</si>
  <si>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</si>
  <si>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</si>
  <si>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</si>
  <si>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</si>
  <si>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</si>
  <si>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</si>
  <si>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</si>
  <si>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</si>
  <si>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</si>
  <si>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</si>
  <si>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</si>
  <si>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</si>
  <si>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</si>
  <si>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</si>
  <si>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</si>
  <si>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</si>
  <si>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</si>
  <si>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</si>
  <si>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</si>
  <si>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</si>
  <si>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</si>
  <si>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</si>
  <si>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</si>
  <si>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</si>
  <si>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</si>
  <si>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</si>
  <si>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</si>
  <si>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</si>
  <si>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</si>
  <si>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</si>
  <si>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</si>
  <si>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</si>
  <si>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</si>
  <si>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</si>
  <si>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</si>
  <si>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</si>
  <si>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</si>
  <si>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</si>
  <si>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</si>
  <si>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</si>
  <si>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</si>
  <si>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</si>
  <si>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</si>
  <si>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</si>
  <si>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</si>
  <si>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</si>
  <si>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</si>
  <si>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</si>
  <si>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</si>
  <si>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</si>
  <si>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</si>
  <si>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</si>
  <si>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</si>
  <si>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</si>
  <si>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</si>
  <si>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</si>
  <si>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</si>
  <si>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</si>
  <si>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</si>
  <si>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</si>
  <si>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</si>
  <si>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</si>
  <si>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</si>
  <si>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</si>
  <si>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</si>
  <si>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</si>
  <si>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</si>
  <si>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</si>
  <si>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</si>
  <si>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</si>
  <si>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</si>
  <si>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</si>
  <si>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</si>
  <si>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</si>
  <si>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</si>
  <si>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</si>
  <si>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</si>
  <si>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</si>
  <si>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</si>
  <si>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</si>
  <si>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</si>
  <si>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</si>
  <si>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</si>
  <si>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</si>
  <si>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</si>
  <si>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</si>
  <si>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</si>
  <si>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</si>
  <si>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</si>
  <si>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</si>
  <si>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</si>
  <si>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</si>
  <si>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</si>
  <si>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</si>
  <si>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</si>
  <si>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</si>
  <si>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</si>
  <si>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</si>
  <si>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</si>
  <si>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</si>
  <si>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</si>
  <si>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</si>
  <si>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</si>
  <si>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</si>
  <si>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</si>
  <si>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</si>
  <si>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</si>
  <si>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</si>
  <si>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</si>
  <si>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</si>
  <si>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</si>
  <si>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</si>
  <si>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</si>
  <si>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</si>
  <si>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</si>
  <si>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</si>
  <si>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</si>
  <si>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</si>
  <si>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</si>
  <si>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</si>
  <si>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</si>
  <si>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</si>
  <si>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</si>
  <si>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</si>
  <si>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</si>
  <si>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</si>
  <si>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</si>
  <si>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</si>
  <si>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</si>
  <si>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</si>
  <si>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</si>
  <si>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</si>
  <si>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</si>
  <si>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</si>
  <si>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</si>
  <si>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</si>
  <si>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</si>
  <si>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</si>
  <si>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</si>
  <si>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</si>
  <si>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</si>
  <si>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</si>
  <si>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</si>
  <si>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</si>
  <si>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</si>
  <si>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</si>
  <si>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</si>
  <si>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</si>
  <si>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</si>
  <si>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</si>
  <si>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</si>
  <si>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</si>
  <si>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</si>
  <si>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</si>
  <si>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</si>
  <si>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</si>
  <si>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</si>
  <si>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</si>
  <si>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</si>
  <si>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</si>
  <si>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</si>
  <si>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</si>
  <si>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</si>
  <si>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</si>
  <si>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</si>
  <si>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</si>
  <si>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</si>
  <si>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</si>
  <si>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</si>
  <si>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</si>
  <si>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</si>
  <si>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</si>
  <si>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</si>
  <si>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</si>
  <si>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</si>
  <si>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</si>
  <si>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</si>
  <si>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</si>
  <si>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</si>
  <si>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</si>
  <si>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</si>
  <si>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</si>
  <si>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</si>
  <si>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</si>
  <si>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</si>
  <si>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</si>
  <si>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</si>
  <si>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</si>
  <si>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</si>
  <si>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</si>
  <si>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</si>
  <si>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</si>
  <si>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</si>
  <si>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</si>
  <si>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</si>
  <si>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</si>
  <si>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</si>
  <si>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</si>
  <si>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</si>
  <si>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</si>
  <si>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</si>
  <si>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</si>
  <si>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</si>
  <si>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</si>
  <si>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</si>
  <si>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</si>
  <si>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</si>
  <si>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</si>
  <si>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</si>
  <si>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</si>
  <si>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</si>
  <si>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</si>
  <si>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</si>
  <si>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</si>
  <si>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</si>
  <si>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</si>
  <si>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</si>
  <si>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</si>
  <si>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</si>
  <si>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</si>
  <si>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</si>
  <si>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</si>
  <si>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</si>
  <si>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</si>
  <si>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</si>
  <si>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</si>
  <si>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</si>
  <si>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</si>
  <si>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</si>
  <si>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</si>
  <si>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</si>
  <si>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</si>
  <si>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</si>
  <si>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</si>
  <si>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</si>
  <si>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</si>
  <si>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</si>
  <si>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</si>
  <si>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</si>
  <si>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</si>
  <si>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</si>
  <si>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</si>
  <si>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</si>
  <si>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</si>
  <si>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</si>
  <si>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</si>
  <si>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</si>
  <si>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</si>
  <si>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</si>
  <si>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</si>
  <si>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</si>
  <si>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</si>
  <si>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</si>
  <si>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</si>
  <si>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</si>
  <si>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</si>
  <si>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</si>
  <si>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</si>
  <si>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</si>
  <si>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</si>
  <si>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</si>
  <si>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</si>
  <si>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</si>
  <si>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</si>
  <si>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</si>
  <si>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</si>
  <si>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</si>
  <si>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</si>
  <si>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</si>
  <si>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</si>
  <si>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</si>
  <si>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</si>
  <si>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</si>
  <si>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</si>
  <si>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</si>
  <si>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</si>
  <si>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</si>
  <si>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</si>
  <si>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</si>
  <si>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</si>
  <si>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</si>
  <si>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</si>
  <si>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</si>
  <si>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</si>
  <si>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</si>
  <si>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</si>
  <si>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</si>
  <si>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</si>
  <si>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</si>
  <si>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</si>
  <si>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</si>
  <si>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</si>
  <si>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</si>
  <si>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</si>
  <si>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</si>
  <si>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</si>
  <si>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</si>
  <si>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</si>
  <si>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</si>
  <si>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</si>
  <si>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</si>
  <si>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</si>
  <si>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</si>
  <si>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</si>
  <si>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</si>
  <si>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</si>
  <si>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</si>
  <si>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</si>
  <si>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</si>
  <si>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</si>
  <si>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</si>
  <si>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</si>
  <si>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</si>
  <si>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</si>
  <si>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</si>
  <si>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</si>
  <si>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</si>
  <si>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</si>
  <si>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</si>
  <si>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</si>
  <si>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</si>
  <si>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</si>
  <si>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</si>
  <si>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</si>
  <si>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</si>
  <si>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</si>
  <si>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</si>
  <si>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</si>
  <si>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</si>
  <si>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</si>
  <si>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</si>
  <si>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</si>
  <si>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</si>
  <si>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</si>
  <si>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</si>
  <si>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</si>
  <si>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</si>
  <si>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</si>
  <si>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</si>
  <si>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</si>
  <si>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</si>
  <si>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</si>
  <si>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</si>
  <si>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</si>
  <si>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</si>
  <si>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</si>
  <si>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</si>
  <si>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</si>
  <si>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</si>
  <si>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</si>
  <si>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</si>
  <si>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</si>
  <si>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</si>
  <si>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</si>
  <si>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</si>
  <si>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</si>
  <si>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</si>
  <si>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</si>
  <si>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</si>
  <si>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</si>
  <si>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</si>
  <si>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</si>
  <si>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</si>
  <si>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</si>
  <si>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</si>
  <si>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</si>
  <si>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</si>
  <si>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</si>
  <si>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</si>
  <si>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</si>
  <si>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</si>
  <si>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</si>
  <si>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</si>
  <si>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</si>
  <si>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</si>
  <si>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</si>
  <si>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</si>
  <si>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</si>
  <si>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</si>
  <si>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</si>
  <si>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</si>
  <si>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</si>
  <si>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</si>
  <si>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</si>
  <si>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</si>
  <si>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</si>
  <si>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</si>
  <si>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</si>
  <si>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</si>
  <si>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</si>
  <si>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</si>
  <si>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</si>
  <si>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</si>
  <si>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</si>
  <si>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</si>
  <si>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</si>
  <si>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</si>
  <si>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</si>
  <si>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</si>
  <si>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</si>
  <si>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</si>
  <si>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</si>
  <si>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</si>
  <si>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</si>
  <si>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</si>
  <si>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</si>
  <si>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</si>
  <si>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</si>
  <si>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</si>
  <si>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</si>
  <si>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</si>
  <si>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</si>
  <si>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</si>
  <si>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</si>
  <si>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</si>
  <si>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</si>
  <si>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</si>
  <si>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</si>
  <si>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</si>
  <si>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</si>
  <si>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</si>
  <si>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</si>
  <si>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</si>
  <si>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</si>
  <si>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</si>
  <si>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</si>
  <si>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</si>
  <si>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</si>
  <si>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</si>
  <si>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</si>
  <si>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</si>
  <si>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</si>
  <si>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</si>
  <si>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</si>
  <si>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</si>
  <si>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</si>
  <si>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</si>
  <si>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</si>
  <si>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</si>
  <si>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</si>
  <si>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</si>
  <si>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</si>
  <si>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</si>
  <si>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</si>
  <si>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</si>
  <si>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</si>
  <si>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</si>
  <si>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</si>
  <si>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</si>
  <si>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</si>
  <si>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</si>
  <si>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</si>
  <si>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</si>
  <si>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</si>
  <si>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</si>
  <si>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</si>
  <si>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</si>
  <si>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</si>
  <si>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</si>
  <si>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</si>
  <si>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</si>
  <si>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</si>
  <si>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</si>
  <si>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</si>
  <si>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</si>
  <si>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</si>
  <si>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</si>
  <si>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</si>
  <si>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</si>
  <si>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</si>
  <si>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</si>
  <si>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</si>
  <si>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</si>
  <si>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</si>
  <si>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</si>
  <si>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</si>
  <si>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</si>
  <si>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</si>
  <si>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</si>
  <si>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</si>
  <si>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</si>
  <si>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</si>
  <si>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</si>
  <si>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</si>
  <si>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</si>
  <si>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</si>
  <si>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</si>
  <si>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</si>
  <si>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</si>
  <si>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</si>
  <si>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</si>
  <si>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</si>
  <si>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</si>
  <si>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</si>
  <si>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</si>
  <si>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</si>
  <si>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</si>
  <si>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</si>
  <si>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</si>
  <si>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</si>
  <si>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</si>
  <si>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</si>
  <si>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</si>
  <si>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</si>
  <si>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</si>
  <si>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</si>
  <si>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</si>
  <si>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</si>
  <si>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</si>
  <si>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</si>
  <si>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</si>
  <si>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</si>
  <si>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</si>
  <si>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</si>
  <si>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</si>
  <si>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</si>
  <si>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</si>
  <si>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</si>
  <si>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</si>
  <si>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</si>
  <si>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</si>
  <si>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</si>
  <si>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</si>
  <si>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</si>
  <si>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</si>
  <si>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</si>
  <si>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</si>
  <si>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</si>
  <si>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</si>
  <si>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</si>
  <si>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</si>
  <si>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</si>
  <si>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</si>
  <si>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</si>
  <si>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</si>
  <si>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</si>
  <si>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</si>
  <si>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</si>
  <si>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</si>
  <si>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</si>
  <si>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</si>
  <si>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</si>
  <si>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</si>
  <si>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</si>
  <si>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</si>
  <si>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</si>
  <si>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</si>
  <si>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</si>
  <si>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</si>
  <si>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</si>
  <si>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</si>
  <si>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</si>
  <si>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</si>
  <si>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</si>
  <si>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</si>
  <si>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</si>
  <si>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</si>
  <si>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</si>
  <si>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</si>
  <si>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</si>
  <si>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</si>
  <si>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</si>
  <si>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</si>
  <si>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</si>
  <si>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</si>
  <si>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</si>
  <si>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</si>
  <si>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</si>
  <si>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</si>
  <si>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</si>
  <si>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</si>
  <si>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</si>
  <si>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</si>
  <si>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</si>
  <si>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</si>
  <si>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</si>
  <si>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</si>
  <si>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</si>
  <si>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</si>
  <si>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</si>
  <si>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</si>
  <si>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</si>
  <si>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</si>
  <si>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</si>
  <si>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</si>
  <si>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</si>
  <si>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</si>
  <si>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</si>
  <si>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</si>
  <si>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</si>
  <si>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</si>
  <si>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</si>
  <si>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</si>
  <si>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</si>
  <si>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</si>
  <si>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</si>
  <si>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</si>
  <si>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</si>
  <si>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</si>
  <si>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</si>
  <si>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</si>
  <si>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</si>
  <si>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</si>
  <si>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</si>
  <si>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</si>
  <si>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</si>
  <si>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</si>
  <si>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</si>
  <si>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</si>
  <si>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</si>
  <si>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</si>
  <si>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</si>
  <si>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</si>
  <si>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</si>
  <si>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</si>
  <si>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</si>
  <si>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</si>
  <si>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</si>
  <si>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</si>
  <si>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</si>
  <si>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</si>
  <si>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</si>
  <si>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</si>
  <si>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</si>
  <si>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</si>
  <si>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</si>
  <si>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</si>
  <si>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</si>
  <si>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</si>
  <si>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</si>
  <si>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</si>
  <si>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</si>
  <si>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</si>
  <si>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</si>
  <si>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</si>
  <si>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</si>
  <si>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</si>
  <si>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</si>
  <si>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</si>
  <si>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</si>
  <si>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</si>
  <si>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</si>
  <si>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</si>
  <si>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</si>
  <si>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</si>
  <si>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</si>
  <si>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</si>
  <si>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</si>
  <si>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</si>
  <si>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</si>
  <si>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</si>
  <si>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</si>
  <si>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</si>
  <si>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</si>
  <si>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</si>
  <si>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</si>
  <si>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</si>
  <si>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</si>
  <si>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</si>
  <si>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</si>
  <si>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</si>
  <si>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</si>
  <si>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</si>
  <si>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</si>
  <si>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</si>
  <si>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</si>
  <si>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</si>
  <si>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</si>
  <si>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</si>
  <si>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</si>
  <si>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</si>
  <si>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</si>
  <si>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</si>
  <si>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</si>
  <si>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</si>
  <si>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</si>
  <si>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</si>
  <si>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</si>
  <si>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</si>
  <si>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</si>
  <si>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</si>
  <si>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</si>
  <si>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</si>
  <si>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</si>
  <si>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</si>
  <si>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</si>
  <si>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</si>
  <si>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</si>
  <si>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</si>
  <si>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</si>
  <si>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</si>
  <si>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</si>
  <si>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</si>
  <si>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</si>
  <si>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</si>
  <si>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</si>
  <si>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</si>
  <si>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</si>
  <si>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</si>
  <si>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</si>
  <si>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</si>
  <si>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</si>
  <si>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</si>
  <si>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</si>
  <si>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</si>
  <si>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</si>
  <si>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</si>
  <si>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</si>
  <si>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</si>
  <si>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</si>
  <si>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</si>
  <si>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</si>
  <si>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</si>
  <si>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</si>
  <si>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</si>
  <si>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</si>
  <si>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</si>
  <si>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</si>
  <si>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</si>
  <si>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</si>
  <si>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</si>
  <si>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</si>
  <si>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</si>
  <si>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</si>
  <si>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</si>
  <si>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</si>
  <si>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</si>
  <si>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</si>
  <si>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</si>
  <si>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</si>
  <si>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</si>
  <si>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</si>
  <si>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</si>
  <si>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</si>
  <si>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</si>
  <si>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</si>
  <si>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</si>
  <si>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</si>
  <si>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</si>
  <si>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</si>
  <si>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</si>
  <si>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</si>
  <si>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</si>
  <si>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</si>
  <si>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</si>
  <si>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</si>
  <si>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</si>
  <si>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</si>
  <si>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</si>
  <si>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</si>
  <si>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</si>
  <si>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</si>
  <si>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</si>
  <si>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</si>
  <si>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</si>
  <si>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</si>
  <si>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</si>
  <si>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</si>
  <si>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</si>
  <si>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</si>
  <si>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</si>
  <si>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</si>
  <si>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</si>
  <si>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</si>
  <si>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</si>
  <si>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</si>
  <si>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</si>
  <si>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</si>
  <si>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</si>
  <si>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</si>
  <si>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</si>
  <si>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</si>
  <si>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</si>
  <si>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</si>
  <si>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</si>
  <si>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</si>
  <si>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</si>
  <si>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</si>
  <si>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</si>
  <si>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</si>
  <si>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</si>
  <si>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</si>
  <si>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</si>
  <si>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</si>
  <si>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</si>
  <si>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</si>
  <si>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</si>
  <si>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</si>
  <si>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</si>
  <si>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</si>
  <si>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</si>
  <si>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</si>
  <si>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</si>
  <si>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</si>
  <si>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</si>
  <si>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</si>
  <si>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</si>
  <si>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</si>
  <si>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</si>
  <si>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</si>
  <si>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</si>
  <si>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</si>
  <si>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</si>
  <si>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</si>
  <si>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</si>
  <si>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</si>
  <si>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</si>
  <si>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</si>
  <si>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</si>
  <si>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</si>
  <si>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</si>
  <si>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</si>
  <si>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</si>
  <si>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</si>
  <si>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</si>
  <si>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</si>
  <si>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</si>
  <si>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</si>
  <si>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</si>
  <si>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</si>
  <si>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</si>
  <si>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</si>
  <si>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</si>
  <si>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</si>
  <si>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</si>
  <si>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</si>
  <si>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</si>
  <si>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</si>
  <si>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</si>
  <si>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</si>
  <si>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</si>
  <si>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</si>
  <si>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</si>
  <si>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</si>
  <si>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</si>
  <si>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</si>
  <si>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</si>
  <si>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</si>
  <si>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</si>
  <si>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</si>
  <si>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</si>
  <si>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</si>
  <si>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</si>
  <si>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</si>
  <si>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</si>
  <si>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</si>
  <si>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</si>
  <si>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</si>
  <si>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</si>
  <si>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</si>
  <si>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</si>
  <si>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</si>
  <si>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</si>
  <si>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</si>
  <si>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</si>
  <si>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</si>
  <si>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</si>
  <si>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</si>
  <si>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</si>
  <si>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</si>
  <si>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</si>
  <si>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</si>
  <si>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</si>
  <si>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</si>
  <si>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</si>
  <si>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</si>
  <si>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</si>
  <si>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</si>
  <si>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</si>
  <si>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</si>
  <si>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</si>
  <si>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</si>
  <si>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</si>
  <si>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</si>
  <si>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</si>
  <si>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</si>
  <si>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</si>
  <si>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</si>
  <si>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</si>
  <si>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</si>
  <si>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</si>
  <si>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</si>
  <si>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</si>
  <si>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</si>
  <si>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</si>
  <si>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</si>
  <si>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</si>
  <si>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</si>
  <si>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</si>
  <si>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</si>
  <si>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</si>
  <si>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</si>
  <si>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</si>
  <si>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</si>
  <si>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</si>
  <si>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</si>
  <si>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</si>
  <si>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</si>
  <si>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</si>
  <si>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</si>
  <si>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</si>
  <si>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</si>
  <si>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</si>
  <si>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</si>
  <si>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</si>
  <si>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</si>
  <si>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</si>
  <si>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</si>
  <si>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</si>
  <si>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</si>
  <si>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</si>
  <si>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</si>
  <si>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</si>
  <si>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</si>
  <si>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</si>
  <si>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</si>
  <si>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</si>
  <si>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</si>
  <si>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</si>
  <si>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</si>
  <si>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</si>
  <si>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</si>
  <si>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</si>
  <si>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</si>
  <si>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</si>
  <si>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</si>
  <si>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</si>
  <si>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</si>
  <si>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</si>
  <si>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</si>
  <si>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</si>
  <si>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</si>
  <si>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</si>
  <si>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</si>
  <si>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</si>
  <si>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</si>
  <si>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</si>
  <si>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</si>
  <si>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</si>
  <si>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</si>
  <si>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</si>
  <si>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</si>
  <si>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</si>
  <si>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</si>
  <si>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</si>
  <si>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</si>
  <si>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</si>
  <si>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</si>
  <si>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</si>
  <si>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</si>
  <si>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</si>
  <si>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</si>
  <si>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</si>
  <si>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</si>
  <si>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</si>
  <si>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</si>
  <si>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</si>
  <si>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</si>
  <si>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</si>
  <si>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</si>
  <si>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</si>
  <si>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</si>
  <si>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</si>
  <si>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</si>
  <si>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</si>
  <si>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</si>
  <si>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</si>
  <si>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</si>
  <si>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</si>
  <si>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</si>
  <si>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</si>
  <si>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</si>
  <si>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</si>
  <si>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</si>
  <si>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</si>
  <si>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</si>
  <si>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</si>
  <si>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</si>
  <si>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</si>
  <si>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</si>
  <si>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</si>
  <si>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</si>
  <si>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</si>
  <si>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</si>
  <si>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</si>
  <si>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</si>
  <si>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</si>
  <si>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</si>
  <si>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</si>
  <si>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</si>
  <si>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</si>
  <si>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</si>
  <si>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</si>
  <si>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</si>
  <si>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</si>
  <si>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</si>
  <si>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</si>
  <si>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</si>
  <si>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</si>
  <si>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</si>
  <si>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</si>
  <si>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</si>
  <si>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</si>
  <si>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</si>
  <si>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</si>
  <si>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</si>
  <si>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</si>
  <si>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</si>
  <si>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</si>
  <si>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</si>
  <si>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</si>
  <si>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</si>
  <si>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</si>
  <si>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</si>
  <si>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</si>
  <si>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</si>
  <si>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</si>
  <si>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</si>
  <si>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</si>
  <si>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</si>
  <si>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</si>
  <si>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</si>
  <si>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</si>
  <si>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</si>
  <si>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</si>
  <si>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</si>
  <si>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</si>
  <si>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</si>
  <si>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</si>
  <si>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</si>
  <si>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</si>
  <si>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</si>
  <si>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</si>
  <si>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</si>
  <si>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</si>
  <si>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</si>
  <si>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</si>
  <si>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</si>
  <si>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</si>
  <si>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</si>
  <si>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</si>
  <si>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</si>
  <si>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</si>
  <si>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</si>
  <si>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</si>
  <si>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</si>
  <si>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</si>
  <si>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</si>
  <si>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</si>
  <si>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</si>
  <si>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</si>
  <si>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</si>
  <si>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</si>
  <si>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</si>
  <si>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</si>
  <si>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</si>
  <si>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</si>
  <si>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</si>
  <si>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</si>
  <si>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</si>
  <si>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</si>
  <si>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</si>
  <si>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</si>
  <si>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</si>
  <si>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</si>
  <si>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</si>
  <si>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</si>
  <si>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</si>
  <si>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</si>
  <si>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</si>
  <si>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</si>
  <si>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</si>
  <si>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</si>
  <si>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</si>
  <si>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</si>
  <si>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</si>
  <si>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</si>
  <si>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</si>
  <si>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</si>
  <si>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</si>
  <si>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</si>
  <si>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</si>
  <si>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</si>
  <si>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</si>
  <si>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</si>
  <si>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</si>
  <si>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</si>
  <si>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</si>
  <si>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</si>
  <si>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</si>
  <si>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</si>
  <si>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</si>
  <si>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</si>
  <si>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</si>
  <si>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</si>
  <si>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</si>
  <si>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</si>
  <si>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</si>
  <si>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</si>
  <si>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</si>
  <si>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</si>
  <si>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</si>
  <si>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</si>
  <si>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</si>
  <si>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</si>
  <si>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</si>
  <si>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</si>
  <si>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</si>
  <si>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</si>
  <si>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</si>
  <si>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</si>
  <si>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</si>
  <si>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</si>
  <si>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</si>
  <si>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</si>
  <si>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</si>
  <si>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</si>
  <si>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</si>
  <si>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</si>
  <si>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</si>
  <si>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</si>
  <si>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</si>
  <si>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</si>
  <si>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</si>
  <si>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</si>
  <si>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</si>
  <si>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</si>
  <si>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</si>
  <si>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</si>
  <si>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</si>
  <si>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</si>
  <si>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</si>
  <si>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</si>
  <si>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</si>
  <si>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</si>
  <si>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</si>
  <si>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</si>
  <si>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</si>
  <si>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</si>
  <si>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</si>
  <si>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</si>
  <si>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</si>
  <si>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</si>
  <si>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</si>
  <si>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</si>
  <si>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</si>
  <si>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</si>
  <si>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</si>
  <si>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</si>
  <si>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</si>
  <si>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</si>
  <si>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</si>
  <si>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</si>
  <si>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</si>
  <si>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</si>
  <si>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</si>
  <si>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</si>
  <si>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</si>
  <si>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</si>
  <si>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</si>
  <si>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</si>
  <si>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</si>
  <si>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</si>
  <si>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</si>
  <si>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</si>
  <si>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</si>
  <si>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</si>
  <si>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</si>
  <si>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</si>
  <si>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</si>
  <si>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</si>
  <si>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</si>
  <si>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</si>
  <si>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</si>
  <si>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</si>
  <si>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</si>
  <si>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</si>
  <si>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</si>
  <si>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</si>
  <si>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</si>
  <si>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</si>
  <si>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</si>
  <si>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</si>
  <si>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</si>
  <si>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</si>
  <si>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</si>
  <si>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</si>
  <si>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</si>
  <si>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</si>
  <si>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</si>
  <si>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</si>
  <si>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</si>
  <si>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</si>
  <si>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</si>
  <si>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</si>
  <si>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</si>
  <si>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</si>
  <si>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</si>
  <si>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</si>
  <si>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</si>
  <si>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</si>
  <si>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</si>
  <si>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</si>
  <si>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</si>
  <si>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</si>
  <si>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</si>
  <si>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</si>
  <si>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</si>
  <si>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</si>
  <si>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</si>
  <si>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</si>
  <si>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</si>
  <si>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</si>
  <si>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</si>
  <si>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</si>
  <si>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</si>
  <si>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</si>
  <si>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</si>
  <si>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</si>
  <si>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</si>
  <si>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</si>
  <si>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</si>
  <si>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</si>
  <si>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</si>
  <si>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</si>
  <si>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</si>
  <si>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</si>
  <si>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</si>
  <si>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</si>
  <si>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</si>
  <si>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</si>
  <si>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</si>
  <si>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</si>
  <si>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</si>
  <si>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</si>
  <si>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</si>
  <si>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</si>
  <si>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</si>
  <si>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</si>
  <si>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</si>
  <si>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</si>
  <si>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</si>
  <si>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</si>
  <si>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</si>
  <si>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</si>
  <si>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</si>
  <si>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</si>
  <si>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</si>
  <si>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</si>
  <si>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</si>
  <si>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</si>
  <si>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</si>
  <si>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</si>
  <si>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</si>
  <si>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</si>
  <si>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</si>
  <si>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</si>
  <si>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</si>
  <si>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</si>
  <si>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</si>
  <si>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</si>
  <si>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</si>
  <si>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</si>
  <si>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</si>
  <si>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</si>
  <si>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</si>
  <si>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</si>
  <si>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</si>
  <si>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</si>
  <si>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</si>
  <si>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</si>
  <si>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</si>
  <si>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</si>
  <si>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</si>
  <si>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</si>
  <si>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</si>
  <si>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</si>
  <si>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</si>
  <si>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</si>
  <si>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</si>
  <si>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</si>
  <si>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</si>
  <si>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</si>
  <si>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</si>
  <si>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</si>
  <si>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</si>
  <si>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</si>
  <si>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</si>
  <si>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</si>
  <si>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</si>
  <si>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</si>
  <si>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</si>
  <si>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</si>
  <si>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</si>
  <si>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</si>
  <si>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</si>
  <si>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</si>
  <si>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</si>
  <si>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</si>
  <si>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</si>
  <si>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</si>
  <si>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</si>
  <si>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</si>
  <si>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</si>
  <si>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</si>
  <si>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</si>
  <si>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</si>
  <si>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</si>
  <si>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</si>
  <si>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</si>
  <si>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</si>
  <si>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</si>
  <si>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</si>
  <si>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</si>
  <si>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</si>
  <si>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</si>
  <si>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</si>
  <si>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</si>
  <si>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</si>
  <si>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</si>
  <si>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</si>
  <si>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</si>
  <si>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</si>
  <si>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</si>
  <si>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</si>
  <si>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</si>
  <si>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</si>
  <si>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</si>
  <si>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</si>
  <si>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</si>
  <si>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</si>
  <si>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</si>
  <si>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</si>
  <si>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</si>
  <si>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</si>
  <si>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</si>
  <si>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</si>
  <si>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</si>
  <si>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</si>
  <si>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</si>
  <si>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</si>
  <si>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</si>
  <si>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</si>
  <si>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</si>
  <si>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</si>
  <si>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</si>
  <si>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</si>
  <si>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</si>
  <si>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</si>
  <si>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</si>
  <si>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</si>
  <si>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</si>
  <si>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</si>
  <si>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</si>
  <si>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</si>
  <si>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</si>
  <si>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</si>
  <si>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</si>
  <si>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</si>
  <si>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</si>
  <si>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</si>
  <si>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</si>
  <si>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</si>
  <si>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</si>
  <si>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</si>
  <si>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</si>
  <si>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</si>
  <si>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</si>
  <si>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</si>
  <si>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</si>
  <si>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</si>
  <si>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</si>
  <si>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</si>
  <si>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</si>
  <si>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</si>
  <si>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</si>
  <si>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</si>
  <si>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</si>
  <si>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</si>
  <si>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</si>
  <si>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</si>
  <si>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</si>
  <si>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</si>
  <si>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</si>
  <si>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</si>
  <si>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</si>
  <si>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</si>
  <si>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</si>
  <si>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</si>
  <si>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</si>
  <si>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</si>
  <si>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</si>
  <si>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</si>
  <si>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</si>
  <si>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</si>
  <si>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</si>
  <si>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</si>
  <si>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</si>
  <si>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</si>
  <si>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</si>
  <si>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</si>
  <si>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</si>
  <si>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</si>
  <si>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</si>
  <si>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</si>
  <si>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</si>
  <si>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</si>
  <si>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</si>
  <si>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</si>
  <si>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</si>
  <si>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</si>
  <si>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</si>
  <si>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</si>
  <si>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</si>
  <si>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</si>
  <si>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</si>
  <si>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</si>
  <si>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</si>
  <si>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</si>
  <si>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</si>
  <si>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</si>
  <si>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</si>
  <si>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</si>
  <si>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</si>
  <si>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</si>
  <si>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</si>
  <si>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</si>
  <si>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</si>
  <si>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</si>
  <si>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</si>
  <si>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</si>
  <si>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</si>
  <si>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</si>
  <si>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</si>
  <si>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</si>
  <si>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</si>
  <si>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</si>
  <si>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</si>
  <si>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</si>
  <si>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</si>
  <si>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</si>
  <si>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</si>
  <si>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</si>
  <si>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</si>
  <si>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</si>
  <si>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</si>
  <si>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</si>
  <si>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</si>
  <si>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</si>
  <si>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</si>
  <si>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</si>
  <si>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</si>
  <si>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</si>
  <si>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</si>
  <si>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</si>
  <si>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</si>
  <si>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</si>
  <si>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</si>
  <si>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</si>
  <si>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</si>
  <si>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</si>
  <si>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</si>
  <si>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</si>
  <si>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</si>
  <si>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</si>
  <si>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</si>
  <si>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</si>
  <si>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</si>
  <si>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</si>
  <si>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</si>
  <si>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</si>
  <si>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</si>
  <si>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</si>
  <si>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</si>
  <si>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</si>
  <si>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</si>
  <si>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</si>
  <si>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</si>
  <si>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</si>
  <si>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</si>
  <si>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</si>
  <si>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</si>
  <si>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</si>
  <si>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</si>
  <si>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</si>
  <si>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</si>
  <si>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</si>
  <si>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</si>
  <si>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</si>
  <si>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</si>
  <si>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</si>
  <si>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</si>
  <si>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</si>
  <si>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</si>
  <si>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</si>
  <si>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</si>
  <si>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</si>
  <si>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</si>
  <si>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</si>
  <si>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</si>
  <si>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</si>
  <si>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</si>
  <si>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</si>
  <si>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</si>
  <si>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</si>
  <si>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</si>
  <si>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</si>
  <si>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</si>
  <si>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</si>
  <si>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</si>
  <si>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</si>
  <si>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</si>
  <si>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</si>
  <si>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</si>
  <si>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</si>
  <si>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</si>
  <si>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</si>
  <si>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</si>
  <si>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</si>
  <si>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</si>
  <si>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</si>
  <si>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</si>
  <si>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</si>
  <si>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</si>
  <si>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</si>
  <si>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</si>
  <si>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</si>
  <si>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</si>
  <si>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</si>
  <si>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</si>
  <si>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</si>
  <si>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</si>
  <si>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</si>
  <si>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</si>
  <si>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</si>
  <si>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</si>
  <si>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</si>
  <si>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</si>
  <si>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</si>
  <si>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</si>
  <si>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</si>
  <si>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</si>
  <si>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</si>
  <si>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</si>
  <si>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</si>
  <si>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</si>
  <si>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</si>
  <si>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</si>
  <si>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</si>
  <si>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</si>
  <si>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</si>
  <si>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</si>
  <si>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</si>
  <si>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</si>
  <si>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</si>
  <si>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</si>
  <si>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</si>
  <si>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</si>
  <si>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</si>
  <si>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</si>
  <si>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</si>
  <si>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</si>
  <si>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</si>
  <si>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</si>
  <si>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</si>
  <si>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</si>
  <si>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</si>
  <si>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</si>
  <si>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</si>
  <si>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</si>
  <si>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</si>
  <si>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</si>
  <si>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</si>
  <si>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</si>
  <si>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</si>
  <si>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</si>
  <si>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</si>
  <si>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</si>
  <si>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</si>
  <si>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</si>
  <si>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</si>
  <si>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</si>
  <si>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</si>
  <si>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</si>
  <si>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</si>
  <si>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</si>
  <si>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</si>
  <si>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</si>
  <si>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</si>
  <si>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</si>
  <si>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</si>
  <si>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</si>
  <si>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</si>
  <si>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</si>
  <si>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</si>
  <si>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</si>
  <si>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</si>
  <si>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</si>
  <si>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</si>
  <si>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</si>
  <si>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</si>
  <si>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</si>
  <si>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</si>
  <si>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</si>
  <si>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</si>
  <si>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</si>
  <si>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</si>
  <si>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</si>
  <si>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</si>
  <si>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</si>
  <si>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</si>
  <si>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</si>
  <si>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</si>
  <si>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</si>
  <si>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</si>
  <si>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</si>
  <si>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</si>
  <si>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</si>
  <si>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</si>
  <si>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</si>
  <si>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</si>
  <si>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</si>
  <si>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</si>
  <si>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</si>
  <si>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</si>
  <si>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</si>
  <si>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</si>
  <si>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</si>
  <si>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</si>
  <si>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</si>
  <si>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</si>
  <si>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</si>
  <si>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</si>
  <si>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</si>
  <si>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</si>
  <si>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</si>
  <si>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</si>
  <si>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</si>
  <si>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</si>
  <si>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</si>
  <si>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</si>
  <si>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</si>
  <si>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</si>
  <si>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</si>
  <si>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</si>
  <si>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</si>
  <si>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</si>
  <si>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</si>
  <si>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</si>
  <si>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</si>
  <si>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</si>
  <si>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</si>
  <si>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</si>
  <si>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</si>
  <si>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</si>
  <si>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</si>
  <si>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</si>
  <si>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</si>
  <si>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</si>
  <si>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</si>
  <si>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</si>
  <si>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</si>
  <si>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</si>
  <si>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</si>
  <si>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</si>
  <si>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</si>
  <si>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</si>
  <si>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</si>
  <si>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</si>
  <si>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</si>
  <si>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</si>
  <si>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</si>
  <si>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</si>
  <si>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</si>
  <si>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</si>
  <si>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</si>
  <si>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</si>
  <si>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</si>
  <si>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</si>
  <si>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</si>
  <si>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</si>
  <si>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</si>
  <si>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</si>
  <si>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</si>
  <si>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</si>
  <si>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</si>
  <si>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</si>
  <si>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</si>
  <si>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</si>
  <si>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</si>
  <si>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</si>
  <si>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</si>
  <si>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</si>
  <si>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</si>
  <si>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</si>
  <si>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</si>
  <si>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</si>
  <si>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</si>
  <si>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</si>
  <si>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</si>
  <si>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</si>
  <si>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</si>
  <si>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</si>
  <si>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</si>
  <si>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</si>
  <si>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</si>
  <si>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</si>
  <si>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</si>
  <si>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</si>
  <si>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</si>
  <si>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</si>
  <si>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</si>
  <si>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</si>
  <si>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</si>
  <si>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</si>
  <si>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</si>
  <si>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</si>
  <si>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</si>
  <si>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</si>
  <si>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</si>
  <si>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</si>
  <si>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</si>
  <si>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</si>
  <si>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</si>
  <si>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</si>
  <si>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</si>
  <si>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</si>
  <si>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</si>
  <si>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</si>
  <si>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</si>
  <si>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</si>
  <si>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</si>
  <si>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</si>
  <si>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</si>
  <si>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</si>
  <si>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</si>
  <si>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</si>
  <si>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</si>
  <si>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</si>
  <si>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</si>
  <si>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</si>
  <si>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</si>
  <si>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</si>
  <si>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</si>
  <si>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</si>
  <si>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</si>
  <si>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</si>
  <si>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</si>
  <si>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</si>
  <si>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</si>
  <si>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</si>
  <si>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</si>
  <si>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</si>
  <si>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</si>
  <si>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</si>
  <si>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</si>
  <si>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</si>
  <si>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</si>
  <si>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</si>
  <si>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</si>
  <si>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</si>
  <si>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</si>
  <si>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</si>
  <si>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</si>
  <si>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</si>
  <si>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</si>
  <si>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</si>
  <si>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</si>
  <si>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</si>
  <si>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</si>
  <si>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</si>
  <si>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</si>
  <si>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</si>
  <si>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</si>
  <si>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</si>
  <si>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</si>
  <si>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</si>
  <si>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</si>
  <si>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</si>
  <si>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</si>
  <si>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</si>
  <si>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</si>
  <si>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</si>
  <si>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</si>
  <si>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</si>
  <si>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</si>
  <si>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</si>
  <si>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</si>
  <si>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</si>
  <si>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</si>
  <si>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</si>
  <si>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</si>
  <si>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</si>
  <si>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</si>
  <si>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</si>
  <si>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</si>
  <si>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</si>
  <si>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</si>
  <si>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</si>
  <si>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</si>
  <si>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</si>
  <si>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</si>
  <si>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</si>
  <si>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</si>
  <si>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</si>
  <si>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</si>
  <si>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</si>
  <si>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</si>
  <si>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</si>
  <si>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</si>
  <si>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</si>
  <si>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</si>
  <si>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</si>
  <si>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</si>
  <si>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</si>
  <si>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</si>
  <si>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</si>
  <si>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</si>
  <si>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</si>
  <si>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</si>
  <si>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</si>
  <si>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</si>
  <si>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</si>
  <si>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</si>
  <si>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</si>
  <si>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</si>
  <si>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</si>
  <si>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</si>
  <si>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</si>
  <si>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</si>
  <si>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</si>
  <si>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</si>
  <si>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</si>
  <si>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</si>
  <si>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</si>
  <si>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</si>
  <si>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</si>
  <si>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</si>
  <si>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</si>
  <si>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</si>
  <si>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</si>
  <si>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</si>
  <si>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</si>
  <si>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</si>
  <si>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</si>
  <si>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</si>
  <si>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</si>
  <si>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</si>
  <si>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</si>
  <si>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</si>
  <si>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</si>
  <si>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</si>
  <si>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</si>
  <si>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</si>
  <si>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</si>
  <si>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</si>
  <si>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</si>
  <si>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</si>
  <si>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</si>
  <si>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</si>
  <si>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</si>
  <si>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</si>
  <si>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</si>
  <si>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</si>
  <si>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</si>
  <si>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</si>
  <si>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</si>
  <si>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</si>
  <si>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</si>
  <si>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</si>
  <si>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</si>
  <si>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</si>
  <si>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</si>
  <si>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</si>
  <si>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</si>
  <si>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</si>
  <si>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</si>
  <si>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</si>
  <si>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</si>
  <si>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</si>
  <si>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</si>
  <si>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</si>
  <si>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</si>
  <si>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</si>
  <si>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</si>
  <si>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</si>
  <si>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</si>
  <si>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</si>
  <si>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</si>
  <si>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</si>
  <si>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</si>
  <si>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</si>
  <si>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</si>
  <si>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</si>
  <si>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</si>
  <si>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</si>
  <si>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</si>
  <si>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</si>
  <si>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</si>
  <si>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</si>
  <si>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</si>
  <si>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</si>
  <si>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</si>
  <si>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</si>
  <si>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</si>
  <si>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</si>
  <si>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</si>
  <si>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</si>
  <si>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</si>
  <si>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</si>
  <si>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</si>
  <si>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</si>
  <si>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</si>
  <si>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</si>
  <si>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</si>
  <si>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</si>
  <si>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</si>
  <si>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</si>
  <si>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</si>
  <si>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</si>
  <si>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</si>
  <si>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</si>
  <si>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</si>
  <si>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</si>
  <si>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</si>
  <si>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</si>
  <si>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</si>
  <si>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</si>
  <si>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</si>
  <si>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</si>
  <si>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</si>
  <si>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</si>
  <si>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</si>
  <si>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</si>
  <si>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</si>
  <si>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</si>
  <si>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</si>
  <si>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</si>
  <si>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</si>
  <si>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</si>
  <si>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</si>
  <si>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</si>
  <si>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</si>
  <si>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</si>
  <si>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</si>
  <si>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</si>
  <si>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</si>
  <si>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</si>
  <si>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</si>
  <si>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</si>
  <si>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</si>
  <si>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</si>
  <si>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</si>
  <si>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</si>
  <si>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</si>
  <si>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</si>
  <si>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</si>
  <si>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</si>
  <si>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</si>
  <si>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</si>
  <si>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</si>
  <si>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</si>
  <si>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</si>
  <si>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</si>
  <si>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</si>
  <si>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</si>
  <si>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</si>
  <si>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</si>
  <si>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</si>
  <si>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</si>
  <si>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</si>
  <si>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</si>
  <si>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</si>
  <si>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</si>
  <si>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</si>
  <si>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</si>
  <si>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</si>
  <si>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</si>
  <si>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</si>
  <si>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</si>
  <si>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</si>
  <si>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</si>
  <si>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</si>
  <si>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</si>
  <si>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</si>
  <si>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</si>
  <si>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</si>
  <si>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</si>
  <si>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</si>
  <si>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</si>
  <si>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</si>
  <si>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</si>
  <si>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</si>
  <si>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</si>
  <si>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</si>
  <si>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</si>
  <si>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</si>
  <si>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</si>
  <si>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</si>
  <si>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</si>
  <si>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</si>
  <si>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</si>
  <si>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</si>
  <si>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</si>
  <si>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</si>
  <si>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</si>
  <si>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</si>
  <si>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</si>
  <si>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</si>
  <si>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</si>
  <si>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</si>
  <si>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</si>
  <si>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</si>
  <si>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</si>
  <si>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</si>
  <si>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</si>
  <si>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</si>
  <si>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</si>
  <si>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</si>
  <si>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</si>
  <si>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</si>
  <si>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</si>
  <si>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</si>
  <si>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</si>
  <si>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</si>
  <si>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</si>
  <si>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</si>
  <si>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</si>
  <si>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</si>
  <si>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</si>
  <si>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</si>
  <si>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</si>
  <si>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</si>
  <si>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</si>
  <si>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</si>
  <si>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</si>
  <si>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</si>
  <si>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</si>
  <si>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</si>
  <si>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</si>
  <si>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</si>
  <si>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</si>
  <si>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</si>
  <si>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</si>
  <si>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</si>
  <si>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</si>
  <si>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</si>
  <si>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</si>
  <si>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</si>
  <si>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</si>
  <si>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</si>
  <si>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</si>
  <si>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</si>
  <si>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</si>
  <si>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</si>
  <si>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</si>
  <si>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</si>
  <si>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</si>
  <si>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</si>
  <si>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</si>
  <si>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</si>
  <si>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</si>
  <si>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</si>
  <si>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</si>
  <si>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</si>
  <si>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</si>
  <si>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</si>
  <si>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</si>
  <si>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</si>
  <si>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</si>
  <si>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</si>
  <si>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</si>
  <si>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</si>
  <si>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</si>
  <si>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</si>
  <si>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</si>
  <si>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</si>
  <si>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</si>
  <si>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</si>
  <si>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</si>
  <si>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</si>
  <si>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</si>
  <si>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</si>
  <si>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</si>
  <si>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</si>
  <si>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</si>
  <si>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</si>
  <si>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</si>
  <si>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</si>
  <si>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</si>
  <si>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</si>
  <si>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</si>
  <si>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</si>
  <si>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</si>
  <si>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</si>
  <si>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</si>
  <si>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</si>
  <si>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</si>
  <si>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</si>
  <si>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</si>
  <si>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</si>
  <si>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</si>
  <si>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</si>
  <si>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</si>
  <si>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</si>
  <si>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</si>
  <si>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</si>
  <si>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</si>
  <si>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</si>
  <si>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</si>
  <si>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</si>
  <si>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</si>
  <si>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</si>
  <si>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</si>
  <si>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</si>
  <si>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</si>
  <si>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</si>
  <si>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</si>
  <si>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</si>
  <si>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</si>
  <si>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</si>
  <si>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</si>
  <si>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</si>
  <si>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</si>
  <si>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</si>
  <si>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</si>
  <si>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</si>
  <si>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</si>
  <si>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</si>
  <si>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</si>
  <si>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</si>
  <si>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</si>
  <si>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</si>
  <si>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</si>
  <si>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</si>
  <si>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</si>
  <si>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</si>
  <si>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</si>
  <si>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</si>
  <si>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</si>
  <si>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</si>
  <si>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</si>
  <si>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</si>
  <si>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</si>
  <si>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</si>
  <si>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</si>
  <si>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</si>
  <si>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</si>
  <si>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</si>
  <si>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</si>
  <si>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</si>
  <si>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</si>
  <si>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</si>
  <si>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</si>
  <si>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</si>
  <si>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</si>
  <si>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</si>
  <si>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</si>
  <si>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</si>
  <si>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</si>
  <si>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</si>
  <si>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</si>
  <si>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</si>
  <si>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</si>
  <si>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</si>
  <si>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</si>
  <si>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</si>
  <si>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</si>
  <si>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</si>
  <si>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</si>
  <si>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</si>
  <si>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</si>
  <si>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</si>
  <si>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</si>
  <si>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</si>
  <si>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</si>
  <si>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</si>
  <si>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</si>
  <si>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</si>
  <si>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</si>
  <si>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</si>
  <si>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</si>
  <si>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</si>
  <si>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</si>
  <si>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</si>
  <si>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</si>
  <si>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</si>
  <si>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</si>
  <si>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</si>
  <si>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</si>
  <si>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</si>
  <si>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</si>
  <si>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</si>
  <si>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</si>
  <si>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</si>
  <si>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</si>
  <si>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</si>
  <si>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</si>
  <si>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</si>
  <si>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</si>
  <si>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</si>
  <si>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</si>
  <si>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</si>
  <si>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</si>
  <si>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</si>
  <si>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</si>
  <si>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</si>
  <si>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</si>
  <si>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</si>
  <si>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</si>
  <si>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</si>
  <si>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</si>
  <si>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</si>
  <si>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</si>
  <si>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</si>
  <si>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</si>
  <si>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</si>
  <si>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</si>
  <si>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</si>
  <si>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</si>
  <si>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</si>
  <si>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</si>
  <si>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</si>
  <si>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</si>
  <si>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</si>
  <si>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</si>
  <si>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</si>
  <si>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</si>
  <si>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</si>
  <si>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</si>
  <si>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</si>
  <si>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</si>
  <si>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</si>
  <si>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</si>
  <si>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</si>
  <si>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</si>
  <si>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</si>
  <si>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</si>
  <si>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</si>
  <si>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</si>
  <si>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</si>
  <si>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</si>
  <si>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</si>
  <si>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</si>
  <si>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</si>
  <si>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</si>
  <si>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</si>
  <si>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</si>
  <si>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</si>
  <si>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</si>
  <si>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</si>
  <si>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</si>
  <si>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</si>
  <si>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</si>
  <si>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</si>
  <si>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</si>
  <si>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</si>
  <si>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</si>
  <si>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</si>
  <si>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</si>
  <si>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</si>
  <si>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</si>
  <si>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</si>
  <si>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</si>
  <si>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</si>
  <si>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</si>
  <si>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</si>
  <si>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</si>
  <si>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</si>
  <si>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</si>
  <si>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</si>
  <si>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</si>
  <si>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</si>
  <si>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</si>
  <si>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</si>
  <si>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</si>
  <si>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</si>
  <si>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</si>
  <si>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</si>
  <si>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</si>
  <si>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</si>
  <si>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</si>
  <si>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</si>
  <si>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</si>
  <si>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</si>
  <si>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</si>
  <si>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</si>
  <si>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</si>
  <si>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</si>
  <si>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</si>
  <si>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</si>
  <si>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</si>
  <si>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</si>
  <si>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</si>
  <si>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</si>
  <si>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</si>
  <si>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</si>
  <si>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</si>
  <si>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</si>
  <si>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</si>
  <si>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</si>
  <si>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</si>
  <si>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</si>
  <si>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</si>
  <si>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</si>
  <si>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</si>
  <si>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</si>
  <si>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</si>
  <si>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</si>
  <si>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</si>
  <si>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</si>
  <si>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</si>
  <si>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</si>
  <si>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</si>
  <si>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</si>
  <si>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</si>
  <si>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</si>
  <si>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</si>
  <si>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</si>
  <si>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</si>
  <si>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</si>
  <si>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</si>
  <si>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</si>
  <si>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</si>
  <si>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</si>
  <si>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</si>
  <si>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</si>
  <si>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</si>
  <si>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</si>
  <si>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</si>
  <si>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</si>
  <si>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</si>
  <si>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</si>
  <si>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</si>
  <si>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</si>
  <si>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</si>
  <si>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</si>
  <si>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</si>
  <si>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</si>
  <si>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</si>
  <si>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</si>
  <si>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</si>
  <si>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</si>
  <si>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</si>
  <si>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</si>
  <si>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</si>
  <si>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</si>
  <si>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</si>
  <si>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</si>
  <si>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</si>
  <si>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</si>
  <si>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</si>
  <si>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</si>
  <si>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</si>
  <si>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</si>
  <si>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</si>
  <si>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</si>
  <si>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</si>
  <si>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</si>
  <si>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</si>
  <si>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</si>
  <si>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</si>
  <si>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</si>
  <si>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</si>
  <si>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</si>
  <si>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</si>
  <si>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</si>
  <si>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</si>
  <si>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</si>
  <si>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</si>
  <si>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</si>
  <si>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</si>
  <si>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</si>
  <si>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</si>
  <si>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</si>
  <si>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</si>
  <si>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</si>
  <si>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</si>
  <si>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</si>
  <si>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</si>
  <si>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</si>
  <si>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</si>
  <si>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</si>
  <si>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</si>
  <si>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</si>
  <si>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</si>
  <si>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</si>
  <si>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</si>
  <si>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</si>
  <si>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</si>
  <si>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</si>
  <si>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</si>
  <si>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</si>
  <si>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</si>
  <si>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</si>
  <si>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</si>
  <si>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</si>
  <si>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</si>
  <si>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</si>
  <si>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</si>
  <si>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</si>
  <si>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</si>
  <si>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</si>
  <si>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</si>
  <si>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</si>
  <si>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</si>
  <si>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</si>
  <si>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</si>
  <si>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</si>
  <si>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</si>
  <si>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</si>
  <si>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</si>
  <si>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</si>
  <si>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</si>
  <si>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</si>
  <si>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</si>
  <si>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</si>
  <si>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</si>
  <si>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</si>
  <si>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</si>
  <si>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</si>
  <si>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</si>
  <si>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</si>
  <si>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</si>
  <si>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</si>
  <si>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</si>
  <si>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</si>
  <si>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</si>
  <si>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</si>
  <si>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</si>
  <si>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</si>
  <si>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</si>
  <si>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</si>
  <si>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</si>
  <si>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</si>
  <si>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</si>
  <si>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</si>
  <si>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</si>
  <si>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</si>
  <si>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</si>
  <si>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</si>
  <si>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</si>
  <si>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</si>
  <si>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</si>
  <si>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</si>
  <si>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</si>
  <si>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</si>
  <si>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</si>
  <si>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</si>
  <si>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</si>
  <si>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</si>
  <si>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</si>
  <si>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</si>
  <si>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</si>
  <si>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</si>
  <si>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</si>
  <si>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</si>
  <si>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</si>
  <si>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</si>
  <si>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</si>
  <si>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</si>
  <si>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</si>
  <si>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</si>
  <si>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</si>
  <si>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</si>
  <si>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</si>
  <si>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</si>
  <si>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</si>
  <si>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</si>
  <si>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</si>
  <si>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</si>
  <si>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</si>
  <si>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</si>
  <si>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</si>
  <si>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</si>
  <si>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</si>
  <si>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</si>
  <si>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</si>
  <si>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</si>
  <si>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</si>
  <si>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</si>
  <si>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</si>
  <si>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</si>
  <si>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</si>
  <si>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</si>
  <si>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</si>
  <si>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</si>
  <si>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</si>
  <si>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</si>
  <si>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</si>
  <si>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</si>
  <si>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</si>
  <si>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</si>
  <si>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</si>
  <si>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</si>
  <si>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</si>
  <si>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</si>
  <si>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</si>
  <si>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</si>
  <si>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</si>
  <si>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</si>
  <si>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</si>
  <si>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</si>
  <si>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</si>
  <si>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</si>
  <si>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</si>
  <si>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</si>
  <si>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</si>
  <si>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</si>
  <si>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</si>
  <si>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</si>
  <si>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</si>
  <si>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</si>
  <si>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</si>
  <si>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</si>
  <si>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</si>
  <si>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</si>
  <si>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</si>
  <si>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</si>
  <si>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</si>
  <si>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</si>
  <si>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</si>
  <si>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</si>
  <si>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</si>
  <si>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</si>
  <si>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</si>
  <si>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</si>
  <si>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</si>
  <si>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</si>
  <si>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</si>
  <si>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</si>
  <si>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</si>
  <si>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</si>
  <si>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</si>
  <si>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</si>
  <si>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</si>
  <si>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</si>
  <si>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</si>
  <si>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</si>
  <si>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</si>
  <si>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</si>
  <si>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</si>
  <si>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</si>
  <si>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</si>
  <si>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</si>
  <si>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</si>
  <si>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</si>
  <si>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</si>
  <si>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</si>
  <si>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</si>
  <si>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</si>
  <si>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</si>
  <si>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</si>
  <si>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</si>
  <si>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</si>
  <si>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</si>
  <si>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</si>
  <si>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</si>
  <si>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</si>
  <si>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</si>
  <si>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</si>
  <si>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</si>
  <si>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</si>
  <si>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</si>
  <si>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</si>
  <si>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</si>
  <si>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</si>
  <si>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</si>
  <si>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</si>
  <si>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</si>
  <si>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</si>
  <si>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</si>
  <si>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</si>
  <si>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</si>
  <si>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</si>
  <si>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</si>
  <si>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</si>
  <si>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</si>
  <si>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</si>
  <si>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</si>
  <si>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</si>
  <si>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</si>
  <si>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</si>
  <si>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</si>
  <si>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</si>
  <si>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</si>
  <si>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</si>
  <si>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</si>
  <si>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</si>
  <si>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</si>
  <si>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</si>
  <si>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</si>
  <si>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</si>
  <si>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</si>
  <si>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</si>
  <si>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</si>
  <si>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</si>
  <si>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</si>
  <si>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</si>
  <si>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</si>
  <si>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</si>
  <si>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</si>
  <si>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</si>
  <si>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</si>
  <si>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</si>
  <si>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</si>
  <si>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</si>
  <si>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</si>
  <si>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</si>
  <si>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</si>
  <si>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</si>
  <si>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</si>
  <si>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</si>
  <si>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</si>
  <si>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</si>
  <si>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</si>
  <si>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</si>
  <si>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</si>
  <si>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</si>
  <si>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</si>
  <si>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</si>
  <si>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</si>
  <si>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</si>
  <si>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</si>
  <si>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</si>
  <si>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</si>
  <si>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</si>
  <si>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</si>
  <si>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</si>
  <si>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</si>
  <si>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</si>
  <si>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</si>
  <si>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</si>
  <si>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</si>
  <si>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</si>
  <si>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</si>
  <si>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</si>
  <si>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</si>
  <si>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</si>
  <si>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</si>
  <si>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</si>
  <si>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</si>
  <si>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</si>
  <si>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</si>
  <si>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</si>
  <si>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</si>
  <si>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</si>
  <si>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</si>
  <si>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</si>
  <si>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</si>
  <si>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</si>
  <si>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</si>
  <si>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</si>
  <si>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</si>
  <si>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</si>
  <si>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</si>
  <si>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</si>
  <si>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</si>
  <si>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</si>
  <si>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</si>
  <si>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</si>
  <si>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</si>
  <si>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</si>
  <si>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</si>
  <si>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</si>
  <si>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</si>
  <si>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</si>
  <si>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</si>
  <si>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</si>
  <si>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</si>
  <si>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</si>
  <si>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</si>
  <si>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</si>
  <si>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</si>
  <si>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</si>
  <si>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</si>
  <si>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</si>
  <si>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</si>
  <si>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</si>
  <si>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</si>
  <si>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</si>
  <si>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</si>
  <si>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</si>
  <si>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</si>
  <si>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</si>
  <si>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</si>
  <si>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</si>
  <si>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</si>
  <si>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</si>
  <si>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</si>
  <si>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</si>
  <si>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</si>
  <si>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</si>
  <si>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</si>
  <si>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</si>
  <si>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</si>
  <si>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</si>
  <si>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</si>
  <si>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</si>
  <si>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</si>
  <si>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</si>
  <si>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</si>
  <si>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</si>
  <si>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</si>
  <si>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</si>
  <si>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</si>
  <si>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</si>
  <si>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</si>
  <si>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</si>
  <si>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</si>
  <si>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</si>
  <si>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</si>
  <si>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</si>
  <si>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</si>
  <si>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</si>
  <si>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</si>
  <si>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</si>
  <si>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</si>
  <si>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</si>
  <si>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</si>
  <si>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</si>
  <si>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</si>
  <si>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</si>
  <si>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</si>
  <si>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</si>
  <si>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</si>
  <si>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</si>
  <si>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</si>
  <si>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</si>
  <si>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</si>
  <si>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</si>
  <si>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</si>
  <si>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</si>
  <si>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</si>
  <si>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</si>
  <si>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</si>
  <si>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</si>
  <si>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</si>
  <si>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</si>
  <si>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</si>
  <si>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</si>
  <si>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</si>
  <si>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</si>
  <si>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</si>
  <si>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</si>
  <si>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</si>
  <si>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</si>
  <si>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</si>
  <si>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</si>
  <si>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</si>
  <si>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</si>
  <si>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</si>
  <si>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</si>
  <si>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</si>
  <si>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</si>
  <si>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</si>
  <si>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</si>
  <si>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</si>
  <si>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</si>
  <si>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</si>
  <si>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</si>
  <si>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</si>
  <si>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</si>
  <si>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</si>
  <si>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</si>
  <si>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</si>
  <si>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</si>
  <si>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</si>
  <si>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</si>
  <si>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</si>
  <si>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</si>
  <si>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</si>
  <si>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</si>
  <si>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</si>
  <si>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</si>
  <si>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</si>
  <si>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</si>
  <si>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</si>
  <si>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</si>
  <si>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</si>
  <si>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</si>
  <si>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</si>
  <si>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</si>
  <si>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</si>
  <si>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</si>
  <si>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</si>
  <si>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</si>
  <si>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</si>
  <si>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</si>
  <si>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</si>
  <si>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</si>
  <si>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</si>
  <si>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</si>
  <si>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</si>
  <si>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</si>
  <si>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</si>
  <si>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</si>
  <si>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</si>
  <si>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</si>
  <si>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</si>
  <si>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</si>
  <si>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</si>
  <si>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</si>
  <si>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</si>
  <si>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</si>
  <si>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</si>
  <si>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</si>
  <si>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</si>
  <si>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</si>
  <si>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</si>
  <si>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</si>
  <si>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</si>
  <si>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</si>
  <si>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</si>
  <si>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</si>
  <si>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</si>
  <si>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</si>
  <si>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</si>
  <si>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</si>
  <si>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</si>
  <si>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</si>
  <si>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</si>
  <si>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</si>
  <si>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</si>
  <si>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</si>
  <si>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</si>
  <si>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</si>
  <si>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</si>
  <si>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</si>
  <si>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</si>
  <si>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</si>
  <si>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</si>
  <si>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</si>
  <si>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</si>
  <si>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</si>
  <si>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</si>
  <si>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</si>
  <si>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</si>
  <si>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</si>
  <si>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</si>
  <si>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</si>
  <si>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</si>
  <si>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</si>
  <si>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</si>
  <si>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</si>
  <si>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</si>
  <si>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</si>
  <si>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</si>
  <si>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</si>
  <si>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</si>
  <si>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</si>
  <si>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</si>
  <si>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</si>
  <si>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</si>
  <si>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</si>
  <si>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</si>
  <si>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</si>
  <si>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</si>
  <si>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</si>
  <si>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</si>
  <si>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</si>
  <si>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</si>
  <si>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</si>
  <si>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</si>
  <si>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</si>
  <si>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</si>
  <si>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</si>
  <si>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</si>
  <si>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</si>
  <si>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</si>
  <si>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</si>
  <si>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</si>
  <si>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</si>
  <si>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</si>
  <si>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</si>
  <si>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</si>
  <si>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</si>
  <si>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</si>
  <si>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</si>
  <si>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</si>
  <si>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</si>
  <si>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</si>
  <si>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</si>
  <si>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</si>
  <si>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</si>
  <si>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</si>
  <si>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</si>
  <si>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</si>
  <si>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</si>
  <si>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</si>
  <si>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</si>
  <si>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</si>
  <si>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</si>
  <si>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</si>
  <si>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</si>
  <si>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</si>
  <si>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</si>
  <si>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</si>
  <si>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</si>
  <si>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</si>
  <si>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</si>
  <si>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</si>
  <si>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</si>
  <si>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</si>
  <si>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</si>
  <si>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</si>
  <si>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</si>
  <si>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</si>
  <si>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</si>
  <si>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</si>
  <si>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</si>
  <si>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</si>
  <si>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</si>
  <si>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</si>
  <si>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</si>
  <si>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</si>
  <si>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</si>
  <si>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</si>
  <si>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</si>
  <si>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</si>
  <si>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</si>
  <si>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</si>
  <si>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</si>
  <si>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</si>
  <si>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</si>
  <si>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</si>
  <si>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</si>
  <si>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</si>
  <si>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</si>
  <si>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</si>
  <si>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</si>
  <si>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</si>
  <si>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</si>
  <si>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</si>
  <si>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</si>
  <si>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</si>
  <si>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</si>
  <si>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</si>
  <si>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</si>
  <si>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</si>
  <si>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</si>
  <si>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</si>
  <si>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</si>
  <si>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</si>
  <si>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</si>
  <si>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</si>
  <si>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</si>
  <si>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</si>
  <si>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</si>
  <si>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</si>
  <si>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</si>
  <si>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</si>
  <si>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</si>
  <si>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</si>
  <si>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</si>
  <si>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</si>
  <si>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</si>
  <si>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</si>
  <si>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</si>
  <si>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</si>
  <si>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</si>
  <si>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</si>
  <si>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</si>
  <si>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</si>
  <si>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</si>
  <si>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</si>
  <si>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</si>
  <si>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</si>
  <si>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</si>
  <si>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</si>
  <si>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</si>
  <si>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</si>
  <si>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</si>
  <si>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</si>
  <si>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</si>
  <si>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</si>
  <si>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</si>
  <si>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</si>
  <si>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</si>
  <si>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</si>
  <si>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</si>
  <si>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</si>
  <si>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</si>
  <si>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</si>
  <si>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</si>
  <si>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</si>
  <si>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</si>
  <si>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</si>
  <si>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</si>
  <si>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</si>
  <si>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</si>
  <si>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</si>
  <si>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</si>
  <si>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</si>
  <si>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</si>
  <si>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</si>
  <si>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</si>
  <si>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</si>
  <si>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</si>
  <si>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</si>
  <si>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</si>
  <si>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</si>
  <si>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</si>
  <si>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</si>
  <si>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</si>
  <si>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</si>
  <si>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</si>
  <si>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</si>
  <si>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</si>
  <si>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</si>
  <si>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</si>
  <si>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</si>
  <si>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</si>
  <si>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</si>
  <si>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</si>
  <si>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</si>
  <si>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</si>
  <si>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</si>
  <si>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</si>
  <si>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</si>
  <si>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</si>
  <si>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</si>
  <si>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</si>
  <si>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</si>
  <si>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</si>
  <si>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</si>
  <si>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</si>
  <si>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</si>
  <si>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</si>
  <si>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</si>
  <si>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</si>
  <si>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</si>
  <si>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</si>
  <si>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</si>
  <si>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</si>
  <si>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</si>
  <si>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</si>
  <si>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</si>
  <si>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</si>
  <si>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</si>
  <si>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</si>
  <si>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</si>
  <si>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</si>
  <si>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</si>
  <si>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</si>
  <si>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</si>
  <si>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</si>
  <si>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</si>
  <si>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</si>
  <si>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</si>
  <si>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</si>
  <si>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</si>
  <si>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</si>
  <si>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</si>
  <si>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</si>
  <si>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</si>
  <si>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</si>
  <si>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</si>
  <si>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</si>
  <si>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</si>
  <si>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</si>
  <si>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</si>
  <si>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</si>
  <si>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</si>
  <si>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</si>
  <si>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</si>
  <si>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</si>
  <si>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</si>
  <si>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</si>
  <si>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</si>
  <si>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</si>
  <si>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</si>
  <si>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</si>
  <si>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</si>
  <si>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</si>
  <si>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</si>
  <si>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</si>
  <si>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</si>
  <si>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</si>
  <si>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</si>
  <si>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</si>
  <si>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</si>
  <si>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</si>
  <si>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</si>
  <si>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</si>
  <si>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</si>
  <si>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</si>
  <si>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</si>
  <si>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</si>
  <si>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</si>
  <si>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</si>
  <si>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</si>
  <si>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</si>
  <si>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</si>
  <si>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</si>
  <si>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</si>
  <si>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</si>
  <si>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</si>
  <si>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</si>
  <si>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</si>
  <si>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</si>
  <si>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</si>
  <si>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</si>
  <si>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</si>
  <si>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</si>
  <si>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</si>
  <si>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</si>
  <si>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</si>
  <si>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</si>
  <si>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</si>
  <si>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</si>
  <si>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</si>
  <si>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</si>
  <si>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</si>
  <si>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</si>
  <si>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</si>
  <si>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</si>
  <si>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</si>
  <si>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</si>
  <si>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</si>
  <si>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</si>
  <si>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</si>
  <si>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</si>
  <si>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</si>
  <si>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</si>
  <si>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</si>
  <si>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</si>
  <si>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</si>
  <si>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</si>
  <si>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</si>
  <si>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</si>
  <si>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</si>
  <si>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</si>
  <si>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</si>
  <si>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</si>
  <si>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</si>
  <si>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</si>
  <si>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</si>
  <si>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</si>
  <si>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</si>
  <si>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</si>
  <si>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</si>
  <si>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</si>
  <si>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</si>
  <si>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</si>
  <si>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</si>
  <si>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</si>
  <si>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</si>
  <si>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</si>
  <si>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</si>
  <si>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</si>
  <si>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</si>
  <si>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</si>
  <si>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</si>
  <si>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</si>
  <si>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</si>
  <si>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</si>
  <si>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</si>
  <si>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</si>
  <si>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</si>
  <si>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</si>
  <si>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</si>
  <si>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</si>
  <si>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</si>
  <si>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</si>
  <si>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</si>
  <si>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</si>
  <si>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</si>
  <si>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</si>
  <si>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</si>
  <si>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</si>
  <si>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</si>
  <si>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</si>
  <si>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</si>
  <si>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</si>
  <si>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</si>
  <si>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</si>
  <si>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</si>
  <si>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</si>
  <si>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</si>
  <si>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</si>
  <si>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</si>
  <si>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</si>
  <si>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</si>
  <si>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</si>
  <si>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</si>
  <si>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</si>
  <si>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</si>
  <si>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</si>
  <si>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</si>
  <si>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</si>
  <si>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</si>
  <si>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</si>
  <si>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</si>
  <si>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</si>
  <si>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</si>
  <si>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</si>
  <si>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</si>
  <si>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</si>
  <si>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</si>
  <si>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</si>
  <si>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</si>
  <si>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</si>
  <si>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</si>
  <si>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</si>
  <si>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</si>
  <si>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</si>
  <si>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</si>
  <si>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</si>
  <si>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</si>
  <si>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</si>
  <si>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</si>
  <si>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</si>
  <si>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</si>
  <si>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</si>
  <si>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</si>
  <si>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</si>
  <si>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</si>
  <si>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</si>
  <si>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</si>
  <si>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</si>
  <si>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</si>
  <si>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</si>
  <si>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</si>
  <si>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</si>
  <si>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</si>
  <si>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</si>
  <si>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</si>
  <si>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</si>
  <si>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</si>
  <si>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</si>
  <si>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</si>
  <si>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</si>
  <si>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</si>
  <si>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</si>
  <si>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</si>
  <si>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</si>
  <si>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</si>
  <si>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</si>
  <si>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</si>
  <si>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</si>
  <si>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</si>
  <si>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</si>
  <si>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</si>
  <si>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</si>
  <si>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</si>
  <si>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</si>
  <si>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</si>
  <si>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</si>
  <si>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</si>
  <si>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</si>
  <si>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</si>
  <si>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</si>
  <si>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</si>
  <si>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</si>
  <si>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</si>
  <si>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</si>
  <si>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</si>
  <si>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</si>
  <si>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</si>
  <si>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</si>
  <si>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</si>
  <si>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</si>
  <si>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</si>
  <si>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</si>
  <si>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</si>
  <si>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</si>
  <si>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</si>
  <si>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</si>
  <si>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</si>
  <si>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</si>
  <si>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</si>
  <si>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</si>
  <si>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</si>
  <si>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</si>
  <si>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</si>
  <si>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</si>
  <si>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</si>
  <si>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</si>
  <si>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</si>
  <si>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</si>
  <si>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</si>
  <si>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</si>
  <si>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</si>
  <si>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</si>
  <si>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</si>
  <si>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</si>
  <si>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</si>
  <si>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</si>
  <si>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</si>
  <si>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</si>
  <si>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</si>
  <si>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</si>
  <si>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</si>
  <si>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</si>
  <si>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</si>
  <si>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</si>
  <si>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</si>
  <si>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</si>
  <si>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</si>
  <si>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</si>
  <si>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</si>
  <si>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</si>
  <si>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</si>
  <si>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</si>
  <si>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</si>
  <si>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</si>
  <si>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</si>
  <si>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</si>
  <si>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</si>
  <si>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</si>
  <si>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</si>
  <si>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</si>
  <si>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</si>
  <si>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</si>
  <si>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</si>
  <si>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</si>
  <si>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</si>
  <si>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</si>
  <si>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</si>
  <si>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</si>
  <si>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</si>
  <si>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</si>
  <si>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</si>
  <si>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</si>
  <si>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</si>
  <si>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</si>
  <si>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</si>
  <si>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</si>
  <si>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</si>
  <si>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</si>
  <si>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</si>
  <si>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</si>
  <si>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</si>
  <si>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</si>
  <si>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</si>
  <si>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</si>
  <si>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</si>
  <si>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</si>
  <si>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</si>
  <si>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</si>
  <si>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</si>
  <si>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</si>
  <si>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</si>
  <si>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</si>
  <si>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</si>
  <si>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</si>
  <si>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</si>
  <si>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</si>
  <si>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</si>
  <si>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</si>
  <si>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</si>
  <si>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</si>
  <si>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</si>
  <si>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</si>
  <si>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</si>
  <si>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</si>
  <si>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</si>
  <si>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</si>
  <si>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</si>
  <si>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</si>
  <si>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</si>
  <si>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</si>
  <si>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</si>
  <si>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</si>
  <si>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</si>
  <si>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</si>
  <si>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</si>
  <si>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</si>
  <si>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</si>
  <si>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</si>
  <si>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</si>
  <si>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</si>
  <si>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</si>
  <si>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</si>
  <si>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</si>
  <si>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</si>
  <si>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</si>
  <si>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</si>
  <si>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</si>
  <si>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</si>
  <si>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</si>
  <si>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</si>
  <si>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</si>
  <si>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</si>
  <si>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</si>
  <si>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</si>
  <si>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</si>
  <si>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</si>
  <si>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</si>
  <si>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</si>
  <si>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</si>
  <si>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</si>
  <si>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</si>
  <si>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</si>
  <si>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</si>
  <si>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</si>
  <si>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</si>
  <si>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</si>
  <si>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</si>
  <si>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</si>
  <si>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</si>
  <si>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</si>
  <si>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</si>
  <si>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</si>
  <si>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</si>
  <si>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</si>
  <si>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</si>
  <si>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</si>
  <si>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</si>
  <si>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</si>
  <si>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</si>
  <si>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</si>
  <si>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</si>
  <si>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</si>
  <si>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</si>
  <si>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</si>
  <si>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</si>
  <si>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</si>
  <si>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</si>
  <si>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</si>
  <si>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</si>
  <si>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</si>
  <si>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</si>
  <si>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</si>
  <si>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</si>
  <si>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</si>
  <si>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</si>
  <si>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</si>
  <si>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</si>
  <si>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</si>
  <si>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</si>
  <si>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</si>
  <si>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</si>
  <si>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</si>
  <si>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</si>
  <si>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</si>
  <si>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</si>
  <si>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</si>
  <si>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</si>
  <si>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</si>
  <si>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</si>
  <si>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</si>
  <si>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</si>
  <si>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</si>
  <si>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</si>
  <si>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</si>
  <si>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</si>
  <si>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</si>
  <si>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</si>
  <si>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</si>
  <si>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</si>
  <si>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</si>
  <si>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</si>
  <si>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</si>
  <si>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</si>
  <si>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</si>
  <si>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</si>
  <si>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</si>
  <si>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</si>
  <si>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</si>
  <si>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</si>
  <si>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</si>
  <si>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</si>
  <si>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</si>
  <si>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</si>
  <si>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</si>
  <si>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</si>
  <si>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</si>
  <si>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</si>
  <si>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</si>
  <si>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</si>
  <si>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</si>
  <si>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</si>
  <si>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</si>
  <si>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</si>
  <si>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</si>
  <si>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</si>
  <si>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</si>
  <si>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</si>
  <si>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</si>
  <si>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</si>
  <si>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</si>
  <si>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</si>
  <si>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</si>
  <si>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</si>
  <si>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</si>
  <si>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</si>
  <si>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</si>
  <si>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</si>
  <si>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</si>
  <si>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</si>
  <si>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</si>
  <si>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</si>
  <si>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</si>
  <si>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</si>
  <si>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</si>
  <si>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</si>
  <si>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</si>
  <si>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</si>
  <si>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</si>
  <si>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</si>
  <si>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</si>
  <si>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</si>
  <si>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</si>
  <si>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</si>
  <si>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</si>
  <si>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</si>
  <si>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</si>
  <si>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</si>
  <si>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</si>
  <si>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</si>
  <si>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</si>
  <si>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</si>
  <si>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</si>
  <si>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</si>
  <si>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</si>
  <si>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</si>
  <si>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</si>
  <si>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</si>
  <si>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</si>
  <si>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</si>
  <si>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</si>
  <si>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</si>
  <si>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</si>
  <si>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</si>
  <si>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</si>
  <si>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</si>
  <si>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</si>
  <si>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</si>
  <si>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</si>
  <si>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</si>
  <si>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</si>
  <si>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</si>
  <si>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</si>
  <si>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</si>
  <si>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</si>
  <si>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</si>
  <si>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</si>
  <si>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</si>
  <si>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</si>
  <si>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</si>
  <si>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</si>
  <si>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</si>
  <si>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</si>
  <si>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</si>
  <si>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</si>
  <si>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</si>
  <si>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</si>
  <si>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</si>
  <si>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</si>
  <si>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</si>
  <si>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</si>
  <si>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</si>
  <si>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</si>
  <si>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</si>
  <si>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</si>
  <si>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</si>
  <si>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</si>
  <si>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</si>
  <si>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</si>
  <si>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</si>
  <si>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</si>
  <si>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</si>
  <si>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</si>
  <si>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</si>
  <si>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</si>
  <si>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</si>
  <si>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</si>
  <si>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</si>
  <si>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</si>
  <si>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</si>
  <si>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</si>
  <si>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</si>
  <si>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</si>
  <si>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</si>
  <si>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</si>
  <si>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</si>
  <si>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</si>
  <si>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</si>
  <si>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</si>
  <si>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</si>
  <si>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</si>
  <si>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</si>
  <si>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</si>
  <si>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</si>
  <si>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</si>
  <si>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</si>
  <si>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</si>
  <si>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</si>
  <si>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</si>
  <si>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</si>
  <si>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</si>
  <si>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</si>
  <si>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</si>
  <si>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</si>
  <si>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</si>
  <si>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</si>
  <si>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</si>
  <si>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</si>
  <si>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</si>
  <si>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</si>
  <si>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</si>
  <si>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</si>
  <si>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</si>
  <si>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</si>
  <si>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</si>
  <si>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</si>
  <si>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</si>
  <si>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</si>
  <si>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</si>
  <si>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</si>
  <si>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</si>
  <si>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</si>
  <si>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</si>
  <si>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</si>
  <si>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</si>
  <si>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</si>
  <si>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</si>
  <si>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</si>
  <si>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</si>
  <si>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</si>
  <si>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</si>
  <si>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</si>
  <si>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</si>
  <si>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</si>
  <si>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</si>
  <si>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</si>
  <si>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</si>
  <si>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</si>
  <si>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</si>
  <si>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</si>
  <si>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</si>
  <si>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</si>
  <si>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</si>
  <si>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</si>
  <si>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</si>
  <si>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</si>
  <si>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</si>
  <si>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</si>
  <si>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</si>
  <si>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</si>
  <si>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</si>
  <si>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</si>
  <si>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</si>
  <si>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</si>
  <si>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</si>
  <si>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</si>
  <si>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</si>
  <si>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</si>
  <si>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</si>
  <si>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</si>
  <si>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</si>
  <si>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</si>
  <si>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</si>
  <si>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</si>
  <si>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</si>
  <si>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</si>
  <si>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</si>
  <si>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</si>
  <si>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</si>
  <si>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</si>
  <si>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</si>
  <si>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</si>
  <si>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</si>
  <si>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</si>
  <si>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</si>
  <si>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</si>
  <si>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</si>
  <si>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</si>
  <si>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</si>
  <si>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</si>
  <si>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</si>
  <si>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</si>
  <si>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</si>
  <si>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</si>
  <si>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</si>
  <si>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</si>
  <si>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</si>
  <si>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</si>
  <si>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</si>
  <si>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</si>
  <si>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</si>
  <si>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</si>
  <si>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</si>
  <si>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</si>
  <si>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</si>
  <si>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</si>
  <si>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</si>
  <si>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</si>
  <si>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</si>
  <si>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</si>
  <si>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</si>
  <si>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</si>
  <si>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</si>
  <si>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</si>
  <si>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</si>
  <si>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</si>
  <si>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</si>
  <si>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</si>
  <si>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</si>
  <si>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</si>
  <si>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</si>
  <si>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</si>
  <si>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</si>
  <si>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</si>
  <si>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</si>
  <si>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</si>
  <si>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</si>
  <si>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</si>
  <si>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</si>
  <si>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</si>
  <si>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</si>
  <si>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</si>
  <si>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</si>
  <si>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</si>
  <si>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</si>
  <si>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</si>
  <si>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</si>
  <si>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</si>
  <si>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</si>
  <si>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</si>
  <si>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</si>
  <si>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</si>
  <si>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</si>
  <si>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</si>
  <si>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</si>
  <si>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</si>
  <si>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</si>
  <si>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</si>
  <si>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</si>
  <si>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</si>
  <si>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</si>
  <si>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</si>
  <si>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</si>
  <si>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</si>
  <si>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</si>
  <si>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</si>
  <si>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</si>
  <si>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</si>
  <si>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</si>
  <si>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</si>
  <si>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</si>
  <si>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</si>
  <si>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</si>
  <si>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</si>
  <si>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</si>
  <si>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</si>
  <si>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</si>
  <si>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</si>
  <si>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</si>
  <si>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</si>
  <si>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</si>
  <si>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</si>
  <si>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</si>
  <si>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</si>
  <si>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</si>
  <si>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</si>
  <si>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</si>
  <si>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</si>
  <si>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</si>
  <si>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</si>
  <si>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</si>
  <si>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</si>
  <si>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</si>
  <si>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</si>
  <si>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</si>
  <si>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</si>
  <si>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</si>
  <si>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</si>
  <si>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</si>
  <si>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</si>
  <si>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</si>
  <si>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</si>
  <si>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</si>
  <si>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</si>
  <si>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</si>
  <si>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</si>
  <si>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</si>
  <si>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</si>
  <si>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</si>
  <si>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</si>
  <si>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</si>
  <si>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</si>
  <si>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</si>
  <si>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</si>
  <si>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</si>
  <si>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</si>
  <si>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</si>
  <si>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</si>
  <si>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</si>
  <si>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</si>
  <si>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</si>
  <si>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</si>
  <si>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</si>
  <si>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</si>
  <si>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</si>
  <si>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</si>
  <si>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</si>
  <si>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</si>
  <si>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</si>
  <si>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</si>
  <si>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</si>
  <si>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</si>
  <si>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</si>
  <si>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</si>
  <si>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</si>
  <si>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</si>
  <si>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</si>
  <si>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</si>
  <si>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</si>
  <si>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</si>
  <si>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</si>
  <si>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</si>
  <si>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</si>
  <si>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</si>
  <si>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</si>
  <si>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</si>
  <si>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</si>
  <si>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</si>
  <si>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</si>
  <si>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</si>
  <si>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</si>
  <si>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</si>
  <si>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</si>
  <si>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</si>
  <si>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</si>
  <si>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</si>
  <si>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</si>
  <si>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</si>
  <si>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</si>
  <si>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</si>
  <si>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</si>
  <si>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</si>
  <si>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</si>
  <si>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</si>
  <si>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</si>
  <si>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</si>
  <si>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</si>
  <si>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</si>
  <si>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</si>
  <si>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</si>
  <si>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</si>
  <si>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</si>
  <si>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</si>
  <si>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</si>
  <si>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</si>
  <si>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</si>
  <si>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</si>
  <si>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</si>
  <si>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</si>
  <si>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</si>
  <si>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</si>
  <si>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</si>
  <si>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</si>
  <si>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</si>
  <si>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</si>
  <si>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</si>
  <si>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</si>
  <si>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</si>
  <si>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</si>
  <si>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</si>
  <si>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</si>
  <si>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</si>
  <si>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</si>
  <si>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</si>
  <si>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</si>
  <si>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</si>
  <si>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</si>
  <si>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</si>
  <si>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</si>
  <si>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</si>
  <si>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</si>
  <si>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</si>
  <si>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</si>
  <si>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</si>
  <si>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</si>
  <si>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</si>
  <si>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</si>
  <si>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</si>
  <si>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</si>
  <si>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</si>
  <si>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</si>
  <si>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</si>
  <si>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</si>
  <si>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</si>
  <si>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</si>
  <si>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</si>
  <si>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</si>
  <si>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</si>
  <si>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</si>
  <si>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</si>
  <si>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</si>
  <si>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</si>
  <si>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</si>
  <si>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</si>
  <si>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</si>
  <si>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</si>
  <si>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</si>
  <si>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</si>
  <si>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</si>
  <si>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</si>
  <si>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</si>
  <si>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</si>
  <si>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</si>
  <si>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</si>
  <si>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</si>
  <si>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</si>
  <si>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</si>
  <si>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</si>
  <si>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</si>
  <si>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</si>
  <si>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</si>
  <si>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</si>
  <si>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</si>
  <si>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</si>
  <si>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</si>
  <si>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</si>
  <si>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</si>
  <si>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</si>
  <si>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</si>
  <si>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</si>
  <si>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</si>
  <si>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</si>
  <si>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</si>
  <si>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</si>
  <si>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</si>
  <si>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</si>
  <si>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</si>
  <si>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</si>
  <si>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</si>
  <si>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</si>
  <si>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</si>
  <si>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</si>
  <si>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</si>
  <si>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</si>
  <si>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</si>
  <si>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</si>
  <si>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</si>
  <si>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</si>
  <si>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</si>
  <si>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</si>
  <si>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</si>
  <si>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</si>
  <si>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</si>
  <si>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</si>
  <si>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</si>
  <si>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</si>
  <si>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</si>
  <si>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</si>
  <si>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</si>
  <si>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</si>
  <si>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</si>
  <si>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</si>
  <si>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</si>
  <si>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</si>
  <si>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</si>
  <si>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</si>
  <si>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</si>
  <si>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</si>
  <si>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</si>
  <si>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</si>
  <si>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</si>
  <si>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</si>
  <si>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</si>
  <si>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</si>
  <si>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</si>
  <si>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</si>
  <si>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</si>
  <si>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</si>
  <si>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</si>
  <si>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</si>
  <si>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</si>
  <si>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</si>
  <si>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</si>
  <si>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</si>
  <si>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</si>
  <si>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</si>
  <si>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</si>
  <si>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</si>
  <si>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</si>
  <si>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</si>
  <si>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</si>
  <si>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</si>
  <si>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</si>
  <si>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</si>
  <si>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</si>
  <si>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</si>
  <si>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</si>
  <si>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</si>
  <si>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</si>
  <si>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</si>
  <si>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</si>
  <si>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</si>
  <si>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</si>
  <si>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</si>
  <si>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</si>
  <si>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</si>
  <si>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</si>
  <si>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</si>
  <si>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</si>
  <si>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</si>
  <si>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</si>
  <si>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</si>
  <si>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</si>
  <si>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</si>
  <si>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</si>
  <si>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</si>
  <si>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</si>
  <si>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</si>
  <si>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</si>
  <si>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</si>
  <si>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</si>
  <si>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</si>
  <si>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</si>
  <si>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</si>
  <si>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</si>
  <si>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</si>
  <si>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</si>
  <si>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</si>
  <si>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</si>
  <si>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</si>
  <si>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</si>
  <si>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</si>
  <si>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</si>
  <si>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</si>
  <si>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</si>
  <si>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</si>
  <si>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</si>
  <si>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</si>
  <si>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</si>
  <si>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</si>
  <si>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</si>
  <si>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</si>
  <si>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</si>
  <si>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</si>
  <si>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</si>
  <si>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</si>
  <si>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</si>
  <si>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</si>
  <si>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</si>
  <si>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</si>
  <si>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</si>
  <si>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</si>
  <si>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</si>
  <si>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</si>
  <si>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</si>
  <si>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</si>
  <si>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</si>
  <si>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</si>
  <si>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</si>
  <si>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</si>
  <si>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</si>
  <si>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</si>
  <si>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</si>
  <si>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</si>
  <si>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</si>
  <si>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</si>
  <si>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</si>
  <si>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</si>
  <si>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</si>
  <si>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</si>
  <si>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</si>
  <si>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</si>
  <si>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</si>
  <si>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</si>
  <si>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</si>
  <si>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</si>
  <si>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</si>
  <si>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</si>
  <si>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</si>
  <si>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</si>
  <si>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</si>
  <si>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</si>
  <si>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</si>
  <si>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</si>
  <si>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</si>
  <si>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</si>
  <si>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</si>
  <si>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</si>
  <si>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</si>
  <si>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</si>
  <si>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</si>
  <si>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</si>
  <si>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</si>
  <si>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</si>
  <si>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</si>
  <si>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</si>
  <si>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</si>
  <si>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</si>
  <si>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</si>
  <si>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</si>
  <si>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</si>
  <si>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</si>
  <si>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</si>
  <si>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</si>
  <si>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</si>
  <si>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</si>
  <si>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</si>
  <si>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</si>
  <si>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</si>
  <si>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</si>
  <si>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</si>
  <si>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</si>
  <si>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</si>
  <si>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</si>
  <si>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</si>
  <si>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</si>
  <si>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</si>
  <si>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</si>
  <si>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</si>
  <si>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</si>
  <si>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</si>
  <si>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</si>
  <si>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</si>
  <si>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</si>
  <si>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</si>
  <si>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</si>
  <si>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</si>
  <si>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</si>
  <si>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</si>
  <si>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</si>
  <si>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</si>
  <si>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</si>
  <si>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</si>
  <si>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</si>
  <si>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</si>
  <si>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</si>
  <si>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</si>
  <si>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</si>
  <si>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</si>
  <si>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</si>
  <si>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</si>
  <si>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</si>
  <si>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</si>
  <si>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</si>
  <si>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</si>
  <si>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</si>
  <si>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</si>
  <si>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</si>
  <si>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</si>
  <si>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</si>
  <si>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</si>
  <si>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</si>
  <si>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</si>
  <si>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</si>
  <si>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</si>
  <si>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</si>
  <si>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</si>
  <si>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</si>
  <si>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</si>
  <si>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</si>
  <si>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</si>
  <si>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</si>
  <si>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</si>
  <si>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</si>
  <si>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</si>
  <si>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</si>
  <si>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</si>
  <si>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</si>
  <si>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</si>
  <si>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</si>
  <si>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</si>
  <si>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</si>
  <si>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</si>
  <si>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</si>
  <si>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</si>
  <si>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</si>
  <si>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</si>
  <si>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</si>
  <si>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</si>
  <si>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</si>
  <si>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</si>
  <si>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</si>
  <si>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</si>
  <si>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</si>
  <si>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</si>
  <si>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</si>
  <si>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</si>
  <si>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</si>
  <si>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</si>
  <si>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</si>
  <si>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</si>
  <si>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</si>
  <si>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</si>
  <si>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</si>
  <si>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</si>
  <si>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</si>
  <si>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</si>
  <si>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</si>
  <si>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</si>
  <si>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</si>
  <si>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</si>
  <si>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</si>
  <si>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</si>
  <si>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</si>
  <si>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</si>
  <si>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</si>
  <si>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</si>
  <si>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</si>
  <si>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</si>
  <si>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</si>
  <si>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</si>
  <si>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</si>
  <si>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</si>
  <si>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</si>
  <si>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</si>
  <si>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</si>
  <si>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</si>
  <si>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</si>
  <si>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</si>
  <si>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</si>
  <si>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</si>
  <si>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</si>
  <si>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</si>
  <si>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</si>
  <si>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</si>
  <si>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</si>
  <si>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</si>
  <si>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</si>
  <si>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</si>
  <si>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</si>
  <si>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</si>
  <si>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</si>
  <si>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</si>
  <si>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</si>
  <si>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</si>
  <si>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</si>
  <si>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</si>
  <si>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</si>
  <si>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</si>
  <si>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</si>
  <si>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</si>
  <si>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</si>
  <si>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</si>
  <si>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</si>
  <si>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</si>
  <si>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</si>
  <si>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</si>
  <si>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</si>
  <si>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</si>
  <si>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</si>
  <si>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</si>
  <si>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</si>
  <si>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</si>
  <si>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</si>
  <si>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</si>
  <si>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</si>
  <si>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</si>
  <si>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</si>
  <si>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</si>
  <si>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</si>
  <si>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</si>
  <si>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</si>
  <si>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</si>
  <si>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</si>
  <si>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</si>
  <si>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</si>
  <si>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</si>
  <si>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</si>
  <si>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</si>
  <si>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</si>
  <si>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</si>
  <si>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</si>
  <si>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</si>
  <si>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</si>
  <si>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</si>
  <si>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</si>
  <si>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</si>
  <si>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</si>
  <si>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</si>
  <si>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</si>
  <si>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</si>
  <si>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</si>
  <si>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</si>
  <si>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</si>
  <si>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</si>
  <si>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</si>
  <si>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</si>
  <si>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</si>
  <si>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</si>
  <si>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</si>
  <si>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</si>
  <si>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</si>
  <si>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</si>
  <si>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</si>
  <si>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</si>
  <si>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</si>
  <si>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</si>
  <si>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</si>
  <si>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</si>
  <si>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</si>
  <si>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</si>
  <si>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</si>
  <si>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</si>
  <si>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</si>
  <si>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</si>
  <si>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</si>
  <si>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</si>
  <si>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</si>
  <si>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</si>
  <si>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</si>
  <si>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</si>
  <si>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</si>
  <si>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</si>
  <si>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</si>
  <si>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</si>
  <si>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</si>
  <si>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</si>
  <si>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</si>
  <si>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</si>
  <si>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</si>
  <si>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</si>
  <si>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</si>
  <si>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</si>
  <si>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</si>
  <si>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</si>
  <si>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</si>
  <si>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</si>
  <si>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</si>
  <si>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</si>
  <si>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</si>
  <si>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</si>
  <si>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</si>
  <si>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</si>
  <si>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</si>
  <si>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</si>
  <si>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</si>
  <si>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</si>
  <si>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</si>
  <si>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</si>
  <si>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</si>
  <si>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</si>
  <si>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</si>
  <si>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</si>
  <si>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</si>
  <si>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</si>
  <si>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</si>
  <si>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</si>
  <si>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</si>
  <si>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</si>
  <si>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</si>
  <si>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</si>
  <si>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</si>
  <si>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</si>
  <si>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</si>
  <si>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</si>
  <si>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</si>
  <si>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</si>
  <si>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</si>
  <si>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</si>
  <si>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</si>
  <si>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</si>
  <si>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</si>
  <si>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</si>
  <si>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</si>
  <si>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</si>
  <si>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</si>
  <si>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</si>
  <si>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</si>
  <si>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</si>
  <si>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</si>
  <si>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</si>
  <si>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</si>
  <si>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</si>
  <si>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</si>
  <si>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</si>
  <si>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</si>
  <si>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</si>
  <si>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</si>
  <si>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</si>
  <si>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</si>
  <si>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</si>
  <si>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</si>
  <si>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</si>
  <si>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</si>
  <si>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</si>
  <si>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</si>
  <si>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</si>
  <si>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</si>
  <si>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</si>
  <si>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</si>
  <si>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</si>
  <si>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</si>
  <si>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</si>
  <si>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</si>
  <si>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</si>
  <si>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</si>
  <si>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</si>
  <si>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</si>
  <si>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</si>
  <si>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</si>
  <si>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</si>
  <si>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</si>
  <si>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</si>
  <si>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</si>
  <si>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</si>
  <si>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</si>
  <si>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</si>
  <si>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</si>
  <si>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</si>
  <si>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</si>
  <si>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</si>
  <si>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</si>
  <si>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</si>
  <si>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</si>
  <si>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</si>
  <si>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</si>
  <si>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</si>
  <si>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</si>
  <si>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</si>
  <si>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</si>
  <si>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</si>
  <si>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</si>
  <si>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</si>
  <si>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</si>
  <si>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</si>
  <si>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</si>
  <si>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</si>
  <si>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</si>
  <si>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</si>
  <si>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</si>
  <si>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</si>
  <si>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</si>
  <si>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</si>
  <si>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</si>
  <si>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</si>
  <si>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</si>
  <si>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</si>
  <si>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</si>
  <si>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</si>
  <si>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</si>
  <si>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</si>
  <si>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</si>
  <si>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</si>
  <si>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</si>
  <si>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</si>
  <si>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</si>
  <si>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</si>
  <si>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</si>
  <si>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</si>
  <si>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</si>
  <si>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</si>
  <si>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</si>
  <si>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</si>
  <si>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</si>
  <si>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</si>
  <si>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</si>
  <si>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</si>
  <si>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</si>
  <si>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</si>
  <si>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</si>
  <si>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</si>
  <si>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</si>
  <si>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</si>
  <si>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</si>
  <si>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</si>
  <si>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</si>
  <si>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</si>
  <si>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</si>
  <si>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</si>
  <si>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</si>
  <si>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</si>
  <si>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</si>
  <si>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</si>
  <si>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</si>
  <si>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</si>
  <si>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</si>
  <si>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</si>
  <si>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</si>
  <si>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</si>
  <si>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</si>
  <si>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</si>
  <si>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</si>
  <si>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</si>
  <si>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</si>
  <si>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</si>
  <si>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</si>
  <si>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</si>
  <si>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</si>
  <si>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</si>
  <si>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</si>
  <si>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</si>
  <si>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</si>
  <si>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</si>
  <si>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</si>
  <si>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</si>
  <si>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</si>
  <si>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</si>
  <si>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</si>
  <si>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</si>
  <si>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</si>
  <si>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</si>
  <si>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</si>
  <si>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</si>
  <si>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</si>
  <si>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</si>
  <si>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</si>
  <si>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</si>
  <si>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</si>
  <si>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</si>
  <si>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</si>
  <si>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</si>
  <si>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</si>
  <si>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</si>
  <si>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</si>
  <si>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</si>
  <si>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</si>
  <si>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</si>
  <si>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</si>
  <si>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</si>
  <si>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</si>
  <si>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</si>
  <si>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</si>
  <si>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</si>
  <si>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</si>
  <si>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</si>
  <si>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</si>
  <si>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</si>
  <si>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</si>
  <si>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</si>
  <si>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</si>
  <si>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</si>
  <si>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</si>
  <si>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</si>
  <si>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</si>
  <si>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</si>
  <si>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</si>
  <si>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</si>
  <si>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</si>
  <si>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</si>
  <si>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</si>
  <si>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</si>
  <si>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</si>
  <si>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</si>
  <si>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</si>
  <si>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</si>
  <si>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</si>
  <si>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</si>
  <si>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</si>
  <si>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</si>
  <si>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</si>
  <si>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</si>
  <si>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</si>
  <si>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</si>
  <si>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</si>
  <si>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</si>
  <si>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</si>
  <si>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</si>
  <si>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</si>
  <si>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</si>
  <si>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</si>
  <si>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</si>
  <si>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</si>
  <si>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</si>
  <si>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</si>
  <si>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</si>
  <si>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</si>
  <si>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</si>
  <si>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</si>
  <si>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</si>
  <si>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</si>
  <si>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</si>
  <si>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</si>
  <si>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</si>
  <si>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</si>
  <si>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</si>
  <si>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</si>
  <si>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</si>
  <si>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</si>
  <si>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</si>
  <si>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</si>
  <si>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</si>
  <si>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</si>
  <si>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</si>
  <si>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</si>
  <si>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</si>
  <si>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</si>
  <si>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</si>
  <si>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</si>
  <si>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</si>
  <si>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</si>
  <si>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</si>
  <si>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</si>
  <si>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</si>
  <si>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</si>
  <si>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</si>
  <si>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</si>
  <si>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</si>
  <si>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</si>
  <si>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</si>
  <si>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</si>
  <si>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</si>
  <si>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</si>
  <si>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</si>
  <si>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</si>
  <si>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</si>
  <si>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</si>
  <si>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</si>
  <si>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</si>
  <si>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</si>
  <si>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</si>
  <si>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</si>
  <si>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</si>
  <si>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</si>
  <si>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</si>
  <si>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</si>
  <si>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</si>
  <si>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</si>
  <si>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</si>
  <si>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</si>
  <si>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</si>
  <si>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</si>
  <si>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</si>
  <si>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</si>
  <si>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</si>
  <si>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</si>
  <si>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</si>
  <si>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</si>
  <si>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</si>
  <si>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</si>
  <si>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</si>
  <si>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</si>
  <si>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</si>
  <si>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</si>
  <si>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</si>
  <si>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</si>
  <si>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</si>
  <si>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</si>
  <si>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</si>
  <si>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</si>
  <si>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</si>
  <si>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</si>
  <si>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</si>
  <si>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</si>
  <si>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</si>
  <si>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</si>
  <si>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</si>
  <si>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</si>
  <si>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</si>
  <si>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</si>
  <si>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</si>
  <si>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</si>
  <si>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</si>
  <si>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</si>
  <si>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</si>
  <si>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</si>
  <si>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</si>
  <si>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</si>
  <si>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</si>
  <si>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</si>
  <si>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</si>
  <si>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</si>
  <si>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</si>
  <si>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</si>
  <si>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</si>
  <si>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</si>
  <si>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</si>
  <si>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</si>
  <si>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</si>
  <si>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</si>
  <si>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</si>
  <si>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</si>
  <si>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</si>
  <si>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</si>
  <si>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</si>
  <si>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</si>
  <si>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</si>
  <si>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</si>
  <si>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</si>
  <si>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</si>
  <si>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</si>
  <si>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</si>
  <si>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</si>
  <si>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</si>
  <si>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</si>
  <si>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</si>
  <si>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</si>
  <si>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</si>
  <si>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</si>
  <si>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</si>
  <si>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</si>
  <si>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</si>
  <si>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</si>
  <si>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</si>
  <si>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</si>
  <si>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</si>
  <si>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</si>
  <si>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</si>
  <si>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</si>
  <si>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</si>
  <si>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</si>
  <si>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</si>
  <si>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</si>
  <si>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</si>
  <si>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</si>
  <si>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</si>
  <si>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</si>
  <si>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</si>
  <si>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</si>
  <si>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</si>
  <si>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</si>
  <si>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</si>
  <si>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</si>
  <si>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</si>
  <si>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</si>
  <si>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</si>
  <si>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</si>
  <si>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</si>
  <si>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</si>
  <si>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</si>
  <si>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</si>
  <si>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</si>
  <si>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</si>
  <si>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</si>
  <si>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</si>
  <si>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</si>
  <si>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</si>
  <si>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</si>
  <si>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</si>
  <si>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</si>
  <si>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</si>
  <si>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</si>
  <si>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</si>
  <si>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</si>
  <si>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</si>
  <si>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</si>
  <si>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</si>
  <si>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</si>
  <si>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</si>
  <si>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</si>
  <si>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</si>
  <si>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</si>
  <si>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</si>
  <si>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</si>
  <si>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</si>
  <si>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</si>
  <si>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</si>
  <si>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</si>
  <si>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</si>
  <si>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</si>
  <si>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</si>
  <si>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</si>
  <si>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</si>
  <si>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</si>
  <si>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</si>
  <si>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</si>
  <si>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</si>
  <si>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</si>
  <si>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</si>
  <si>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</si>
  <si>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</si>
  <si>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</si>
  <si>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</si>
  <si>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</si>
  <si>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</si>
  <si>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</si>
  <si>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</si>
  <si>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</si>
  <si>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</si>
  <si>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</si>
  <si>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</si>
  <si>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</si>
  <si>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</si>
  <si>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</si>
  <si>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</si>
  <si>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</si>
  <si>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</si>
  <si>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</si>
  <si>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</si>
  <si>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</si>
  <si>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</si>
  <si>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</si>
  <si>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</si>
  <si>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</si>
  <si>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</si>
  <si>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</si>
  <si>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</si>
  <si>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</si>
  <si>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</si>
  <si>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</si>
  <si>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</si>
  <si>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</si>
  <si>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</si>
  <si>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</si>
  <si>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</si>
  <si>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</si>
  <si>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</si>
  <si>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</si>
  <si>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</si>
  <si>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</si>
  <si>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</si>
  <si>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</si>
  <si>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</si>
  <si>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</si>
  <si>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</si>
  <si>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</si>
  <si>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</si>
  <si>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</si>
  <si>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</si>
  <si>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</si>
  <si>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</si>
  <si>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</si>
  <si>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</si>
  <si>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</si>
  <si>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</si>
  <si>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</si>
  <si>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</si>
  <si>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</si>
  <si>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</si>
  <si>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</si>
  <si>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</si>
  <si>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</si>
  <si>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</si>
  <si>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</si>
  <si>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</si>
  <si>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</si>
  <si>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</si>
  <si>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</si>
  <si>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</si>
  <si>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</si>
  <si>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</si>
  <si>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</si>
  <si>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</si>
  <si>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</si>
  <si>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</si>
  <si>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</si>
  <si>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</si>
  <si>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</si>
  <si>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</si>
  <si>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</si>
  <si>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</si>
  <si>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</si>
  <si>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</si>
  <si>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</si>
  <si>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</si>
  <si>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</si>
  <si>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</si>
  <si>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</si>
  <si>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</si>
  <si>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</si>
  <si>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</si>
  <si>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</si>
  <si>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</si>
  <si>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</si>
  <si>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</si>
  <si>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</si>
  <si>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</si>
  <si>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</si>
  <si>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</si>
  <si>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</si>
  <si>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</si>
  <si>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</si>
  <si>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</si>
  <si>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</si>
  <si>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</si>
  <si>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</si>
  <si>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</si>
  <si>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</si>
  <si>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</si>
  <si>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</si>
  <si>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</si>
  <si>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</si>
  <si>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</si>
  <si>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</si>
  <si>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</si>
  <si>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</si>
  <si>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</si>
  <si>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</si>
  <si>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</si>
  <si>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</si>
  <si>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</si>
  <si>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</si>
  <si>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</si>
  <si>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</si>
  <si>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</si>
  <si>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</si>
  <si>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</si>
  <si>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</si>
  <si>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</si>
  <si>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</si>
  <si>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</si>
  <si>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</si>
  <si>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</si>
  <si>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</si>
  <si>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</si>
  <si>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</si>
  <si>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</si>
  <si>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</si>
  <si>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</si>
  <si>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</si>
  <si>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</si>
  <si>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</si>
  <si>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</si>
  <si>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</si>
  <si>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</si>
  <si>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</si>
  <si>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</si>
  <si>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</si>
  <si>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</si>
  <si>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</si>
  <si>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</si>
  <si>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</si>
  <si>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</si>
  <si>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</si>
  <si>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</si>
  <si>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</si>
  <si>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</si>
  <si>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</si>
  <si>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</si>
  <si>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</si>
  <si>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</si>
  <si>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</si>
  <si>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</si>
  <si>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</si>
  <si>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</si>
  <si>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</si>
  <si>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</si>
  <si>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</si>
  <si>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</si>
  <si>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</si>
  <si>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</si>
  <si>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</si>
  <si>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</si>
  <si>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</si>
  <si>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</si>
  <si>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</si>
  <si>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</si>
  <si>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</si>
  <si>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</si>
  <si>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</si>
  <si>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</si>
  <si>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</si>
  <si>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</si>
  <si>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</si>
  <si>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</si>
  <si>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</si>
  <si>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</si>
  <si>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</si>
  <si>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</si>
  <si>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</si>
  <si>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</si>
  <si>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</si>
  <si>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</si>
  <si>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</si>
  <si>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</si>
  <si>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</si>
  <si>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</si>
  <si>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</si>
  <si>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</si>
  <si>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</si>
  <si>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</si>
  <si>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</si>
  <si>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</si>
  <si>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</si>
  <si>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</si>
  <si>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</si>
  <si>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</si>
  <si>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</si>
  <si>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</si>
  <si>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</si>
  <si>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</si>
  <si>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</si>
  <si>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</si>
  <si>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</si>
  <si>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</si>
  <si>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</si>
  <si>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</si>
  <si>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</si>
  <si>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</si>
  <si>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</si>
  <si>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</si>
  <si>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</si>
  <si>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</si>
  <si>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</si>
  <si>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</si>
  <si>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</si>
  <si>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</si>
  <si>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</si>
  <si>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</si>
  <si>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</si>
  <si>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</si>
  <si>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</si>
  <si>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</si>
  <si>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</si>
  <si>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</si>
  <si>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</si>
  <si>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</si>
  <si>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</si>
  <si>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</si>
  <si>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</si>
  <si>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</si>
  <si>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</si>
  <si>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</si>
  <si>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</si>
  <si>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</si>
  <si>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</si>
  <si>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</si>
  <si>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</si>
  <si>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</si>
  <si>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</si>
  <si>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</si>
  <si>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</si>
  <si>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</si>
  <si>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</si>
  <si>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</si>
  <si>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</si>
  <si>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</si>
  <si>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</si>
  <si>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</si>
  <si>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</si>
  <si>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</si>
  <si>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</si>
  <si>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</si>
  <si>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</si>
  <si>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</si>
  <si>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</si>
  <si>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</si>
  <si>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</si>
  <si>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</si>
  <si>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</si>
  <si>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</si>
  <si>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</si>
  <si>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</si>
  <si>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</si>
  <si>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</si>
  <si>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</si>
  <si>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</si>
  <si>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</si>
  <si>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</si>
  <si>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</si>
  <si>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</si>
  <si>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</si>
  <si>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</si>
  <si>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</si>
  <si>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</si>
  <si>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</si>
  <si>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</si>
  <si>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</si>
  <si>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</si>
  <si>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</si>
  <si>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</si>
  <si>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</si>
  <si>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</si>
  <si>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</si>
  <si>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</si>
  <si>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</si>
  <si>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</si>
  <si>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</si>
  <si>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</si>
  <si>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</si>
  <si>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</si>
  <si>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</si>
  <si>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</si>
  <si>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</si>
  <si>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</si>
  <si>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</si>
  <si>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</si>
  <si>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</si>
  <si>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</si>
  <si>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</si>
  <si>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</si>
  <si>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</si>
  <si>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</si>
  <si>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</si>
  <si>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</si>
  <si>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</si>
  <si>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</si>
  <si>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</si>
  <si>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</si>
  <si>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</si>
  <si>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</si>
  <si>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</si>
  <si>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</si>
  <si>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</si>
  <si>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</si>
  <si>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</si>
  <si>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</si>
  <si>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</si>
  <si>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</si>
  <si>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</si>
  <si>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</si>
  <si>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</si>
  <si>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</si>
  <si>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</si>
  <si>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</si>
  <si>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</si>
  <si>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</si>
  <si>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</si>
  <si>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</si>
  <si>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</si>
  <si>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</si>
  <si>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</si>
  <si>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</si>
  <si>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</si>
  <si>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</si>
  <si>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</si>
  <si>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</si>
  <si>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</si>
  <si>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</si>
  <si>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</si>
  <si>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</si>
  <si>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</si>
  <si>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</si>
  <si>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</si>
  <si>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</si>
  <si>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</si>
  <si>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</si>
  <si>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</si>
  <si>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</si>
  <si>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</si>
  <si>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</si>
  <si>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</si>
  <si>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</si>
  <si>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</si>
  <si>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</si>
  <si>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</si>
  <si>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</si>
  <si>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</si>
  <si>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</si>
  <si>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</si>
  <si>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</si>
  <si>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</si>
  <si>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</si>
  <si>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</si>
  <si>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</si>
  <si>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</si>
  <si>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</si>
  <si>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</si>
  <si>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</si>
  <si>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</si>
  <si>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</si>
  <si>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</si>
  <si>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</si>
  <si>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</si>
  <si>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</si>
  <si>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</si>
  <si>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</si>
  <si>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</si>
  <si>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</si>
  <si>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</si>
  <si>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</si>
  <si>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</si>
  <si>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</si>
  <si>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</si>
  <si>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</si>
  <si>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</si>
  <si>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</si>
  <si>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</si>
  <si>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</si>
  <si>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</si>
  <si>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</si>
  <si>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</si>
  <si>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</si>
  <si>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</si>
  <si>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</si>
  <si>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</si>
  <si>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</si>
  <si>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</si>
  <si>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</si>
  <si>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</si>
  <si>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</si>
  <si>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</si>
  <si>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</si>
  <si>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</si>
  <si>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</si>
  <si>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</si>
  <si>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</si>
  <si>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</si>
  <si>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</si>
  <si>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</si>
  <si>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</si>
  <si>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</si>
  <si>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</si>
  <si>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</si>
  <si>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</si>
  <si>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</si>
  <si>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</si>
  <si>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</si>
  <si>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</si>
  <si>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</si>
  <si>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</si>
  <si>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</si>
  <si>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</si>
  <si>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</si>
  <si>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</si>
  <si>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</si>
  <si>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</si>
  <si>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</si>
  <si>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</si>
  <si>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</si>
  <si>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</si>
  <si>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</si>
  <si>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</si>
  <si>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</si>
  <si>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</si>
  <si>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</si>
  <si>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</si>
  <si>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</si>
  <si>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</si>
  <si>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</si>
  <si>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</si>
  <si>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</si>
  <si>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</si>
  <si>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</si>
  <si>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</si>
  <si>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</si>
  <si>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</si>
  <si>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</si>
  <si>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</si>
  <si>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</si>
  <si>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</si>
  <si>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</si>
  <si>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</si>
  <si>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</si>
  <si>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</si>
  <si>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</si>
  <si>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</si>
  <si>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</si>
  <si>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</si>
  <si>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</si>
  <si>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</si>
  <si>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</si>
  <si>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</si>
  <si>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</si>
  <si>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</si>
  <si>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</si>
  <si>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</si>
  <si>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</si>
  <si>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</si>
  <si>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</si>
  <si>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</si>
  <si>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</si>
  <si>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</si>
  <si>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</si>
  <si>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</si>
  <si>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</si>
  <si>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</si>
  <si>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</si>
  <si>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</si>
  <si>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</si>
  <si>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</si>
  <si>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</si>
  <si>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</si>
  <si>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</si>
  <si>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</si>
  <si>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</si>
  <si>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</si>
  <si>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</si>
  <si>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</si>
  <si>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</si>
  <si>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</si>
  <si>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</si>
  <si>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</si>
  <si>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</si>
  <si>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</si>
  <si>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</si>
  <si>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</si>
  <si>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</si>
  <si>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</si>
  <si>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</si>
  <si>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</si>
  <si>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</si>
  <si>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</si>
  <si>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</si>
  <si>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</si>
  <si>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</si>
  <si>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</si>
  <si>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</si>
  <si>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</si>
  <si>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</si>
  <si>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</si>
  <si>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</si>
  <si>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</si>
  <si>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</si>
  <si>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</si>
  <si>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</si>
  <si>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</si>
  <si>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</si>
  <si>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</si>
  <si>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</si>
  <si>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</si>
  <si>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</si>
  <si>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</si>
  <si>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</si>
  <si>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</si>
  <si>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</si>
  <si>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</si>
  <si>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</si>
  <si>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</si>
  <si>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</si>
  <si>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</si>
  <si>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</si>
  <si>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</si>
  <si>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</si>
  <si>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</si>
  <si>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</si>
  <si>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</si>
  <si>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</si>
  <si>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</si>
  <si>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</si>
  <si>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</si>
  <si>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</si>
  <si>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</si>
  <si>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</si>
  <si>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</si>
  <si>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</si>
  <si>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</si>
  <si>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</si>
  <si>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</si>
  <si>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</si>
  <si>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</si>
  <si>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</si>
  <si>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</si>
  <si>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</si>
  <si>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</si>
  <si>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</si>
  <si>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</si>
  <si>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</si>
  <si>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</si>
  <si>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</si>
  <si>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</si>
  <si>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</si>
  <si>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</si>
  <si>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</si>
  <si>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</si>
  <si>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</si>
  <si>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</si>
  <si>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</si>
  <si>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</si>
  <si>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</si>
  <si>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</si>
  <si>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</si>
  <si>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</si>
  <si>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</si>
  <si>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</si>
  <si>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</si>
  <si>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</si>
  <si>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</si>
  <si>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</si>
  <si>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</si>
  <si>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</si>
  <si>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</si>
  <si>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</si>
  <si>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</si>
  <si>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</si>
  <si>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</si>
  <si>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</si>
  <si>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</si>
  <si>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</si>
  <si>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</si>
  <si>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</si>
  <si>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</si>
  <si>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</si>
  <si>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</si>
  <si>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</si>
  <si>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</si>
  <si>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</si>
  <si>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</si>
  <si>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</si>
  <si>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</si>
  <si>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</si>
  <si>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</si>
  <si>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</si>
  <si>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</si>
  <si>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</si>
  <si>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</si>
  <si>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</si>
  <si>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</si>
  <si>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</si>
  <si>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</si>
  <si>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</si>
  <si>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</si>
  <si>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</si>
  <si>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</si>
  <si>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</si>
  <si>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</si>
  <si>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</si>
  <si>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</si>
  <si>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</si>
  <si>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</si>
  <si>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</si>
  <si>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</si>
  <si>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</si>
  <si>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</si>
  <si>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</si>
  <si>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</si>
  <si>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</si>
  <si>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</si>
  <si>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</si>
  <si>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</si>
  <si>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</si>
  <si>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</si>
  <si>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</si>
  <si>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</si>
  <si>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</si>
  <si>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</si>
  <si>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</si>
  <si>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</si>
  <si>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</si>
  <si>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</si>
  <si>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</si>
  <si>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</si>
  <si>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</si>
  <si>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</si>
  <si>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</si>
  <si>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</si>
  <si>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</si>
  <si>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</si>
  <si>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</si>
  <si>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</si>
  <si>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</si>
  <si>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</si>
  <si>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</si>
  <si>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</si>
  <si>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</si>
  <si>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</si>
  <si>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</si>
  <si>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</si>
  <si>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</si>
  <si>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</si>
  <si>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</si>
  <si>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</si>
  <si>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</si>
  <si>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</si>
  <si>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</si>
  <si>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</si>
  <si>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</si>
  <si>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</si>
  <si>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</si>
  <si>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</si>
  <si>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</si>
  <si>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</si>
  <si>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</si>
  <si>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</si>
  <si>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</si>
  <si>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</si>
  <si>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</si>
  <si>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</si>
  <si>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</si>
  <si>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</si>
  <si>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</si>
  <si>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</si>
  <si>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</si>
  <si>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</si>
  <si>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</si>
  <si>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</si>
  <si>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</si>
  <si>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</si>
  <si>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</si>
  <si>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</si>
  <si>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</si>
  <si>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</si>
  <si>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</si>
  <si>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</si>
  <si>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</si>
  <si>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</si>
  <si>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</si>
  <si>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</si>
  <si>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</si>
  <si>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</si>
  <si>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</si>
  <si>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</si>
  <si>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</si>
  <si>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</si>
  <si>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</si>
  <si>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</si>
  <si>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</si>
  <si>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</si>
  <si>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</si>
  <si>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</si>
  <si>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</si>
  <si>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</si>
  <si>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</si>
  <si>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</si>
  <si>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</si>
  <si>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</si>
  <si>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</si>
  <si>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</si>
  <si>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</si>
  <si>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</si>
  <si>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</si>
  <si>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</si>
  <si>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</si>
  <si>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</si>
  <si>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</si>
  <si>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</si>
  <si>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</si>
  <si>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</si>
  <si>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</si>
  <si>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</si>
  <si>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</si>
  <si>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</si>
  <si>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</si>
  <si>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</si>
  <si>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</si>
  <si>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</si>
  <si>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</si>
  <si>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</si>
  <si>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</si>
  <si>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</si>
  <si>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</si>
  <si>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</si>
  <si>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</si>
  <si>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</si>
  <si>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</si>
  <si>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</si>
  <si>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</si>
  <si>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</si>
  <si>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</si>
  <si>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</si>
  <si>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</si>
  <si>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</si>
  <si>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</si>
  <si>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</si>
  <si>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</si>
  <si>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</si>
  <si>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</si>
  <si>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</si>
  <si>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</si>
  <si>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</si>
  <si>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</si>
  <si>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</si>
  <si>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</si>
  <si>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</si>
  <si>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</si>
  <si>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</si>
  <si>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</si>
  <si>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</si>
  <si>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</si>
  <si>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</si>
  <si>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</si>
  <si>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</si>
  <si>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</si>
  <si>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</si>
  <si>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</si>
  <si>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</si>
  <si>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</si>
  <si>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</si>
  <si>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</si>
  <si>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</si>
  <si>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</si>
  <si>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</si>
  <si>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</si>
  <si>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</si>
  <si>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</si>
  <si>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</si>
  <si>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</si>
  <si>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</si>
  <si>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</si>
  <si>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</si>
  <si>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</si>
  <si>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</si>
  <si>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</si>
  <si>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</si>
  <si>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</si>
  <si>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</si>
  <si>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</si>
  <si>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</si>
  <si>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</si>
  <si>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</si>
  <si>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</si>
  <si>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</si>
  <si>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</si>
  <si>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</si>
  <si>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</si>
  <si>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</si>
  <si>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</si>
  <si>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</si>
  <si>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</si>
  <si>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</si>
  <si>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</si>
  <si>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</si>
  <si>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</si>
  <si>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</si>
  <si>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</si>
  <si>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</si>
  <si>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</si>
  <si>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</si>
  <si>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</si>
  <si>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</si>
  <si>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</si>
  <si>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</si>
  <si>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</si>
  <si>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</si>
  <si>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</si>
  <si>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</si>
  <si>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</si>
  <si>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</si>
  <si>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</si>
  <si>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</si>
  <si>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</si>
  <si>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</si>
  <si>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</si>
  <si>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</si>
  <si>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</si>
  <si>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</si>
  <si>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</si>
  <si>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</si>
  <si>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</si>
  <si>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</si>
  <si>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</si>
  <si>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</si>
  <si>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</si>
  <si>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</si>
  <si>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</si>
  <si>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</si>
  <si>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</si>
  <si>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</si>
  <si>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</si>
  <si>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</si>
  <si>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</si>
  <si>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</si>
  <si>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</si>
  <si>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</si>
  <si>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</si>
  <si>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</si>
  <si>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</si>
  <si>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</si>
  <si>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</si>
  <si>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</si>
  <si>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</si>
  <si>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</si>
  <si>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</si>
  <si>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</si>
  <si>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</si>
  <si>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</si>
  <si>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</si>
  <si>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</si>
  <si>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</si>
  <si>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</si>
  <si>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</si>
  <si>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</si>
  <si>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</si>
  <si>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</si>
  <si>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</si>
  <si>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</si>
  <si>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</si>
  <si>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</si>
  <si>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</si>
  <si>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</si>
  <si>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</si>
  <si>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</si>
  <si>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</si>
  <si>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</si>
  <si>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</si>
  <si>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</si>
  <si>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</si>
  <si>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</si>
  <si>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</si>
  <si>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</si>
  <si>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</si>
  <si>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</si>
  <si>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</si>
  <si>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</si>
  <si>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</si>
  <si>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</si>
  <si>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</si>
  <si>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</si>
  <si>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</si>
  <si>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</si>
  <si>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</si>
  <si>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</si>
  <si>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</si>
  <si>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</si>
  <si>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</si>
  <si>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</si>
  <si>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</si>
  <si>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</si>
  <si>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</si>
  <si>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</si>
  <si>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</si>
  <si>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</si>
  <si>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</si>
  <si>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</si>
  <si>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</si>
  <si>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</si>
  <si>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</si>
  <si>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</si>
  <si>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</si>
  <si>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</si>
  <si>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</si>
  <si>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</si>
  <si>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</si>
  <si>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</si>
  <si>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</si>
  <si>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</si>
  <si>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</si>
  <si>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</si>
  <si>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</si>
  <si>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</si>
  <si>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</si>
  <si>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</si>
  <si>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</si>
  <si>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</si>
  <si>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</si>
  <si>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</si>
  <si>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</si>
  <si>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</si>
  <si>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</si>
  <si>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</si>
  <si>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</si>
  <si>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</si>
  <si>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</si>
  <si>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</si>
  <si>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</si>
  <si>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</si>
  <si>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</si>
  <si>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</si>
  <si>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</si>
  <si>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</si>
  <si>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</si>
  <si>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</si>
  <si>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</si>
  <si>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</si>
  <si>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</si>
  <si>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</si>
  <si>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</si>
  <si>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</si>
  <si>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</si>
  <si>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</si>
  <si>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</si>
  <si>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</si>
  <si>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</si>
  <si>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</si>
  <si>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</si>
  <si>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</si>
  <si>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</si>
  <si>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</si>
  <si>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</si>
  <si>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</si>
  <si>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</si>
  <si>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</si>
  <si>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</si>
  <si>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</si>
  <si>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</si>
  <si>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</si>
  <si>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</si>
  <si>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</si>
  <si>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</si>
  <si>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</si>
  <si>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</si>
  <si>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</si>
  <si>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</si>
  <si>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</si>
  <si>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</si>
  <si>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</si>
  <si>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</si>
  <si>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</si>
  <si>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</si>
  <si>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</si>
  <si>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</si>
  <si>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</si>
  <si>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</si>
  <si>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</si>
  <si>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</si>
  <si>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</si>
  <si>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</si>
  <si>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</si>
  <si>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</si>
  <si>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</si>
  <si>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</si>
  <si>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</si>
  <si>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</si>
  <si>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</si>
  <si>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</si>
  <si>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</si>
  <si>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</si>
  <si>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</si>
  <si>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</si>
  <si>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</si>
  <si>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</si>
  <si>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</si>
  <si>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</si>
  <si>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</si>
  <si>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</si>
  <si>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</si>
  <si>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</si>
  <si>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</si>
  <si>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</si>
  <si>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</si>
  <si>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</si>
  <si>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</si>
  <si>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</si>
  <si>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</si>
  <si>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</si>
  <si>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</si>
  <si>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</si>
  <si>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</si>
  <si>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</si>
  <si>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</si>
  <si>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</si>
  <si>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</si>
  <si>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</si>
  <si>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</si>
  <si>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</si>
  <si>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</si>
  <si>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</si>
  <si>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</si>
  <si>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</si>
  <si>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</si>
  <si>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</si>
  <si>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</si>
  <si>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</si>
  <si>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</si>
  <si>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</si>
  <si>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</si>
  <si>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</si>
  <si>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</si>
  <si>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</si>
  <si>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</si>
  <si>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</si>
  <si>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</si>
  <si>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</si>
  <si>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</si>
  <si>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</si>
  <si>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</si>
  <si>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</si>
  <si>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</si>
  <si>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</si>
  <si>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</si>
  <si>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</si>
  <si>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</si>
  <si>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</si>
  <si>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</si>
  <si>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</si>
  <si>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</si>
  <si>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</si>
  <si>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</si>
  <si>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</si>
  <si>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</si>
  <si>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</si>
  <si>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</si>
  <si>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</si>
  <si>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</si>
  <si>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</si>
  <si>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</si>
  <si>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</si>
  <si>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</si>
  <si>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</si>
  <si>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</si>
  <si>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</si>
  <si>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</si>
  <si>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</si>
  <si>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</si>
  <si>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</si>
  <si>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</si>
  <si>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</si>
  <si>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</si>
  <si>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</si>
  <si>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</si>
  <si>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</si>
  <si>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</si>
  <si>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</si>
  <si>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</si>
  <si>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</si>
  <si>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</si>
  <si>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</si>
  <si>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</si>
  <si>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</si>
  <si>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</si>
  <si>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</si>
  <si>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</si>
  <si>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</si>
  <si>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</si>
  <si>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</si>
  <si>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</si>
  <si>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</si>
  <si>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</si>
  <si>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</si>
  <si>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</si>
  <si>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</si>
  <si>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</si>
  <si>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</si>
  <si>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</si>
  <si>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</si>
  <si>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</si>
  <si>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</si>
  <si>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</si>
  <si>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</si>
  <si>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</si>
  <si>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</si>
  <si>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</si>
  <si>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</si>
  <si>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</si>
  <si>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</si>
  <si>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</si>
  <si>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</si>
  <si>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</si>
  <si>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</si>
  <si>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</si>
  <si>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</si>
  <si>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</si>
  <si>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</si>
  <si>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</si>
  <si>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</si>
  <si>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</si>
  <si>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</si>
  <si>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</si>
  <si>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</si>
  <si>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</si>
  <si>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</si>
  <si>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</si>
  <si>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</si>
  <si>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</si>
  <si>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</si>
  <si>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</si>
  <si>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</si>
  <si>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</si>
  <si>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</si>
  <si>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</si>
  <si>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</si>
  <si>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</si>
  <si>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</si>
  <si>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</si>
  <si>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</si>
  <si>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</si>
  <si>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</si>
  <si>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</si>
  <si>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</si>
  <si>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</si>
  <si>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</si>
  <si>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</si>
  <si>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</si>
  <si>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</si>
  <si>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</si>
  <si>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</si>
  <si>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</si>
  <si>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</si>
  <si>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</si>
  <si>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</si>
  <si>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</si>
  <si>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</si>
  <si>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</si>
  <si>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</si>
  <si>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</si>
  <si>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</si>
  <si>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</si>
  <si>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</si>
  <si>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</si>
  <si>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</si>
  <si>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</si>
  <si>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</si>
  <si>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</si>
  <si>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</si>
  <si>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</si>
  <si>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</si>
  <si>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</si>
  <si>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</si>
  <si>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</si>
  <si>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</si>
  <si>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</si>
  <si>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</si>
  <si>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</si>
  <si>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</si>
  <si>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</si>
  <si>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</si>
  <si>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</si>
  <si>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</si>
  <si>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</si>
  <si>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</si>
  <si>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</si>
  <si>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</si>
  <si>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</si>
  <si>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</si>
  <si>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</si>
  <si>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</si>
  <si>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</si>
  <si>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</si>
  <si>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</si>
  <si>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</si>
  <si>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</si>
  <si>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</si>
  <si>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</si>
  <si>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</si>
  <si>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</si>
  <si>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</si>
  <si>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</si>
  <si>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</si>
  <si>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</si>
  <si>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</si>
  <si>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</si>
  <si>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</si>
  <si>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</si>
  <si>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</si>
  <si>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</si>
  <si>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</si>
  <si>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</si>
  <si>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</si>
  <si>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</si>
  <si>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</si>
  <si>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</si>
  <si>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</si>
  <si>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</si>
  <si>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</si>
  <si>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</si>
  <si>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</si>
  <si>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</si>
  <si>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</si>
  <si>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</si>
  <si>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</si>
  <si>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</si>
  <si>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</si>
  <si>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</si>
  <si>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</si>
  <si>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</si>
  <si>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</si>
  <si>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</si>
  <si>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</si>
  <si>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</si>
  <si>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</si>
  <si>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</si>
  <si>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</si>
  <si>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</si>
  <si>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</si>
  <si>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</si>
  <si>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</si>
  <si>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</si>
  <si>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</si>
  <si>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</si>
  <si>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</si>
  <si>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</si>
  <si>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</si>
  <si>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</si>
  <si>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</si>
  <si>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</si>
  <si>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</si>
  <si>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</si>
  <si>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</si>
  <si>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</si>
  <si>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</si>
  <si>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</si>
  <si>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</si>
  <si>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</si>
  <si>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</si>
  <si>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</si>
  <si>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</si>
  <si>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</si>
  <si>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</si>
  <si>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</si>
  <si>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</si>
  <si>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</si>
  <si>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</si>
  <si>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</si>
  <si>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</si>
  <si>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</si>
  <si>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</si>
  <si>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</si>
  <si>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</si>
  <si>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</si>
  <si>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</si>
  <si>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</si>
  <si>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</si>
  <si>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</si>
  <si>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</si>
  <si>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</si>
  <si>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</si>
  <si>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</si>
  <si>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</si>
  <si>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</si>
  <si>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</si>
  <si>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</si>
  <si>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</si>
  <si>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</si>
  <si>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</si>
  <si>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</si>
  <si>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</si>
  <si>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</si>
  <si>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</si>
  <si>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</si>
  <si>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</si>
  <si>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</si>
  <si>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</si>
  <si>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</si>
  <si>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</si>
  <si>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</si>
  <si>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</si>
  <si>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</si>
  <si>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</si>
  <si>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</si>
  <si>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</si>
  <si>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</si>
  <si>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</si>
  <si>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</si>
  <si>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</si>
  <si>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</si>
  <si>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</si>
  <si>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</si>
  <si>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</si>
  <si>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</si>
  <si>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</si>
  <si>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</si>
  <si>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</si>
  <si>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</si>
  <si>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</si>
  <si>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</si>
  <si>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</si>
  <si>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</si>
  <si>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</si>
  <si>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</si>
  <si>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</si>
  <si>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</si>
  <si>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</si>
  <si>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</si>
  <si>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</si>
  <si>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</si>
  <si>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</si>
  <si>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</si>
  <si>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</si>
  <si>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</si>
  <si>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</si>
  <si>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</si>
  <si>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</si>
  <si>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</si>
  <si>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</si>
  <si>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</si>
  <si>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</si>
  <si>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</si>
  <si>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</si>
  <si>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</si>
  <si>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</si>
  <si>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</si>
  <si>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</si>
  <si>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</si>
  <si>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</si>
  <si>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</si>
  <si>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</si>
  <si>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</si>
  <si>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</si>
  <si>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</si>
  <si>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</si>
  <si>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</si>
  <si>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</si>
  <si>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</si>
  <si>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</si>
  <si>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</si>
  <si>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</si>
  <si>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</si>
  <si>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</si>
  <si>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</si>
  <si>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</si>
  <si>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</si>
  <si>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</si>
  <si>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</si>
  <si>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</si>
  <si>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</si>
  <si>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</si>
  <si>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</si>
  <si>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</si>
  <si>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</si>
  <si>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</si>
  <si>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</si>
  <si>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</si>
  <si>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</si>
  <si>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</si>
  <si>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</si>
  <si>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</si>
  <si>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</si>
  <si>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</si>
  <si>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</si>
  <si>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</si>
  <si>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</si>
  <si>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</si>
  <si>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</si>
  <si>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</si>
  <si>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</si>
  <si>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</si>
  <si>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</si>
  <si>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</si>
  <si>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</si>
  <si>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</si>
  <si>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</si>
  <si>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</si>
  <si>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</si>
  <si>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</si>
  <si>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</si>
  <si>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</si>
  <si>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</si>
  <si>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</si>
  <si>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</si>
  <si>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</si>
  <si>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</si>
  <si>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</si>
  <si>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</si>
  <si>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</si>
  <si>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</si>
  <si>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</si>
  <si>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</si>
  <si>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</si>
  <si>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</si>
  <si>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</si>
  <si>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</si>
  <si>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</si>
  <si>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</si>
  <si>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</si>
  <si>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</si>
  <si>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</si>
  <si>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</si>
  <si>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</si>
  <si>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</si>
  <si>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</si>
  <si>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</si>
  <si>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</si>
  <si>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</si>
  <si>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</si>
  <si>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</si>
  <si>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</si>
  <si>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</si>
  <si>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</si>
  <si>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</si>
  <si>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</si>
  <si>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</si>
  <si>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</si>
  <si>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</si>
  <si>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</si>
  <si>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</si>
  <si>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</si>
  <si>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</si>
  <si>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</si>
  <si>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</si>
  <si>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</si>
  <si>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</si>
  <si>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</si>
  <si>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</si>
  <si>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</si>
  <si>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</si>
  <si>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</si>
  <si>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</si>
  <si>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</si>
  <si>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</si>
  <si>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</si>
  <si>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</si>
  <si>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</si>
  <si>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</si>
  <si>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</si>
  <si>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</si>
  <si>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</si>
  <si>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</si>
  <si>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</si>
  <si>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</si>
  <si>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</si>
  <si>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</si>
  <si>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</si>
  <si>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</si>
  <si>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</si>
  <si>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</si>
  <si>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</si>
  <si>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</si>
  <si>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</si>
  <si>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</si>
  <si>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</si>
  <si>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</si>
  <si>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</si>
  <si>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</si>
  <si>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</si>
  <si>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</si>
  <si>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</si>
  <si>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</si>
  <si>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</si>
  <si>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</si>
  <si>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</si>
  <si>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</si>
  <si>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</si>
  <si>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</si>
  <si>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</si>
  <si>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</si>
  <si>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</si>
  <si>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</si>
  <si>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</si>
  <si>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</si>
  <si>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</si>
  <si>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</si>
  <si>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</si>
  <si>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</si>
  <si>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</si>
  <si>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</si>
  <si>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</si>
  <si>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</si>
  <si>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</si>
  <si>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</si>
  <si>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</si>
  <si>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</si>
  <si>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</si>
  <si>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</si>
  <si>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</si>
  <si>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</si>
  <si>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</si>
  <si>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</si>
  <si>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</si>
  <si>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</si>
  <si>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</si>
  <si>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</si>
  <si>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</si>
  <si>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</si>
  <si>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</si>
  <si>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</si>
  <si>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</si>
  <si>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</si>
  <si>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</si>
  <si>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</si>
  <si>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</si>
  <si>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</si>
  <si>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</si>
  <si>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</si>
  <si>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</si>
  <si>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</si>
  <si>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</si>
  <si>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</si>
  <si>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</si>
  <si>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</si>
  <si>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</si>
  <si>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</si>
  <si>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</si>
  <si>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</si>
  <si>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</si>
  <si>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</si>
  <si>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</si>
  <si>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</si>
  <si>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</si>
  <si>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</si>
  <si>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</si>
  <si>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</si>
  <si>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</si>
  <si>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</si>
  <si>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</si>
  <si>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</si>
  <si>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</si>
  <si>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</si>
  <si>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</si>
  <si>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</si>
  <si>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</si>
  <si>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</si>
  <si>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</si>
  <si>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</si>
  <si>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</si>
  <si>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</si>
  <si>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</si>
  <si>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</si>
  <si>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</si>
  <si>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</si>
  <si>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</si>
  <si>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</si>
  <si>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</si>
  <si>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</si>
  <si>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</si>
  <si>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</si>
  <si>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</si>
  <si>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</si>
  <si>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</si>
  <si>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</si>
  <si>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</si>
  <si>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</si>
  <si>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</si>
  <si>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</si>
  <si>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</si>
  <si>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</si>
  <si>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</si>
  <si>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</si>
  <si>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</si>
  <si>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</si>
  <si>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</si>
  <si>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</si>
  <si>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</si>
  <si>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</si>
  <si>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</si>
  <si>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</si>
  <si>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</si>
  <si>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</si>
  <si>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</si>
  <si>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</si>
  <si>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</si>
  <si>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</si>
  <si>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</si>
  <si>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</si>
  <si>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</si>
  <si>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</si>
  <si>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</si>
  <si>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</si>
  <si>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</si>
  <si>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</si>
  <si>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</si>
  <si>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</si>
  <si>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</si>
  <si>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</si>
  <si>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</si>
  <si>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</si>
  <si>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</si>
  <si>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</si>
  <si>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</si>
  <si>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</si>
  <si>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</si>
  <si>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</si>
  <si>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</si>
  <si>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</si>
  <si>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</si>
  <si>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</si>
  <si>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</si>
  <si>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</si>
  <si>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</si>
  <si>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</si>
  <si>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</si>
  <si>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</si>
  <si>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</si>
  <si>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</si>
  <si>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</si>
  <si>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</si>
  <si>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</si>
  <si>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</si>
  <si>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</si>
  <si>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</si>
  <si>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</si>
  <si>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</si>
  <si>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</si>
  <si>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</si>
  <si>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</si>
  <si>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</si>
  <si>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</si>
  <si>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</si>
  <si>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</si>
  <si>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</si>
  <si>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</si>
  <si>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</si>
  <si>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</si>
  <si>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</si>
  <si>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</si>
  <si>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</si>
  <si>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</si>
  <si>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</si>
  <si>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</si>
  <si>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</si>
  <si>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</si>
  <si>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</si>
  <si>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</si>
  <si>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</si>
  <si>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</si>
  <si>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</si>
  <si>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</si>
  <si>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</si>
  <si>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</si>
  <si>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</si>
  <si>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</si>
  <si>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</si>
  <si>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</si>
  <si>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</si>
  <si>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</si>
  <si>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</si>
  <si>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</si>
  <si>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</si>
  <si>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</si>
  <si>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</si>
  <si>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</si>
  <si>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</si>
  <si>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</si>
  <si>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</si>
  <si>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</si>
  <si>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</si>
  <si>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</si>
  <si>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</si>
  <si>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</si>
  <si>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</si>
  <si>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</si>
  <si>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</si>
  <si>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</si>
  <si>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</si>
  <si>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</si>
  <si>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</si>
  <si>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</si>
  <si>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</si>
  <si>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</si>
  <si>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</si>
  <si>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</si>
  <si>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</si>
  <si>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</si>
  <si>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</si>
  <si>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</si>
  <si>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</si>
  <si>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</si>
  <si>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</si>
  <si>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</si>
  <si>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</si>
  <si>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</si>
  <si>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</si>
  <si>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</si>
  <si>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</si>
  <si>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</si>
  <si>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</si>
  <si>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</si>
  <si>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</si>
  <si>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</si>
  <si>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</si>
  <si>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</si>
  <si>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</si>
  <si>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</si>
  <si>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</si>
  <si>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</si>
  <si>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</si>
  <si>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</si>
  <si>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</si>
  <si>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</si>
  <si>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</si>
  <si>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</si>
  <si>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</si>
  <si>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</si>
  <si>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</si>
  <si>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</si>
  <si>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</si>
  <si>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</si>
  <si>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</si>
  <si>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</si>
  <si>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</si>
  <si>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</si>
  <si>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</si>
  <si>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</si>
  <si>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</si>
  <si>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</si>
  <si>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</si>
  <si>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</si>
  <si>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</si>
  <si>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</si>
  <si>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</si>
  <si>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</si>
  <si>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</si>
  <si>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</si>
  <si>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</si>
  <si>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</si>
  <si>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</si>
  <si>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</si>
  <si>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</si>
  <si>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</si>
  <si>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</si>
  <si>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</si>
  <si>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</si>
  <si>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</si>
  <si>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</si>
  <si>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</si>
  <si>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</si>
  <si>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</si>
  <si>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</si>
  <si>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</si>
  <si>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</si>
  <si>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</si>
  <si>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</si>
  <si>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</si>
  <si>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</si>
  <si>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</si>
  <si>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</si>
  <si>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</si>
  <si>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</si>
  <si>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</si>
  <si>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</si>
  <si>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</si>
  <si>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</si>
  <si>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</si>
  <si>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</si>
  <si>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</si>
  <si>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</si>
  <si>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</si>
  <si>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</si>
  <si>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</si>
  <si>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</si>
  <si>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</si>
  <si>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</si>
  <si>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</si>
  <si>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</si>
  <si>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</si>
  <si>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</si>
  <si>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</si>
  <si>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</si>
  <si>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</si>
  <si>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</si>
  <si>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</si>
  <si>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</si>
  <si>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</si>
  <si>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</si>
  <si>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</si>
  <si>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</si>
  <si>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</si>
  <si>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</si>
  <si>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</si>
  <si>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</si>
  <si>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</si>
  <si>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</si>
  <si>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</si>
  <si>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</si>
  <si>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</si>
  <si>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</si>
  <si>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</si>
  <si>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</si>
  <si>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</si>
  <si>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</si>
  <si>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</si>
  <si>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</si>
  <si>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</si>
  <si>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</si>
  <si>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</si>
  <si>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</si>
  <si>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</si>
  <si>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</si>
  <si>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</si>
  <si>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</si>
  <si>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</si>
  <si>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</si>
  <si>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</si>
  <si>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</si>
  <si>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</si>
  <si>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</si>
  <si>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</si>
  <si>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</si>
  <si>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</si>
  <si>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</si>
  <si>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</si>
  <si>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</si>
  <si>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</si>
  <si>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</si>
  <si>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</si>
  <si>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</si>
  <si>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</si>
  <si>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</si>
  <si>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</si>
  <si>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</si>
  <si>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</si>
  <si>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</si>
  <si>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</si>
  <si>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</si>
  <si>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</si>
  <si>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</si>
  <si>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</si>
  <si>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</si>
  <si>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</si>
  <si>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</si>
  <si>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</si>
  <si>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</si>
  <si>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</si>
  <si>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</si>
  <si>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</si>
  <si>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</si>
  <si>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</si>
  <si>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</si>
  <si>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</si>
  <si>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</si>
  <si>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</si>
  <si>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</si>
  <si>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</si>
  <si>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</si>
  <si>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</si>
  <si>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</si>
  <si>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</si>
  <si>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</si>
  <si>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</si>
  <si>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</si>
  <si>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</si>
  <si>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</si>
  <si>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</si>
  <si>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</si>
  <si>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</si>
  <si>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</si>
  <si>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</si>
  <si>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</si>
  <si>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</si>
  <si>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</si>
  <si>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</si>
  <si>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</si>
  <si>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</si>
  <si>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</si>
  <si>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</si>
  <si>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</si>
  <si>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</si>
  <si>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</si>
  <si>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</si>
  <si>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</si>
  <si>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</si>
  <si>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</si>
  <si>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</si>
  <si>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</si>
  <si>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</si>
  <si>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</si>
  <si>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</si>
  <si>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</si>
  <si>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</si>
  <si>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</si>
  <si>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</si>
  <si>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</si>
  <si>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</si>
  <si>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</si>
  <si>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</si>
  <si>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</si>
  <si>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</si>
  <si>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</si>
  <si>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</si>
  <si>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</si>
  <si>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</si>
  <si>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</si>
  <si>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</si>
  <si>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</si>
  <si>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</si>
  <si>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</si>
  <si>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</si>
  <si>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</si>
  <si>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</si>
  <si>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</si>
  <si>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</si>
  <si>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</si>
  <si>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</si>
  <si>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</si>
  <si>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</si>
  <si>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</si>
  <si>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</si>
  <si>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</si>
  <si>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</si>
  <si>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</si>
  <si>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</si>
  <si>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</si>
  <si>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</si>
  <si>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</si>
  <si>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</si>
  <si>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</si>
  <si>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</si>
  <si>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</si>
  <si>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</si>
  <si>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</si>
  <si>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</si>
  <si>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</si>
  <si>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</si>
  <si>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</si>
  <si>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</si>
  <si>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</si>
  <si>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</si>
  <si>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</si>
  <si>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</si>
  <si>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</si>
  <si>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</si>
  <si>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</si>
  <si>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</si>
  <si>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</si>
  <si>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</si>
  <si>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</si>
  <si>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</si>
  <si>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</si>
  <si>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</si>
  <si>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</si>
  <si>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</si>
  <si>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</si>
  <si>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</si>
  <si>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</si>
  <si>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</si>
  <si>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</si>
  <si>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</si>
  <si>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</si>
  <si>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</si>
  <si>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</si>
  <si>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</si>
  <si>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</si>
  <si>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</si>
  <si>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</si>
  <si>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</si>
  <si>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</si>
  <si>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</si>
  <si>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</si>
  <si>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</si>
  <si>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</si>
  <si>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</si>
  <si>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</si>
  <si>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</si>
  <si>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</si>
  <si>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</si>
  <si>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</si>
  <si>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</si>
  <si>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</si>
  <si>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</si>
  <si>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</si>
  <si>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</si>
  <si>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</si>
  <si>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</si>
  <si>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</si>
  <si>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</si>
  <si>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</si>
  <si>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</si>
  <si>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</si>
  <si>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</si>
  <si>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</si>
  <si>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</si>
  <si>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</si>
  <si>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</si>
  <si>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</si>
  <si>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</si>
  <si>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</si>
  <si>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</si>
  <si>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</si>
  <si>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</si>
  <si>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</si>
  <si>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</si>
  <si>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</si>
  <si>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</si>
  <si>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</si>
  <si>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</si>
  <si>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</si>
  <si>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</si>
  <si>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</si>
  <si>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</si>
  <si>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</si>
  <si>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</si>
  <si>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</si>
  <si>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</si>
  <si>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</si>
  <si>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</si>
  <si>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</si>
  <si>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</si>
  <si>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</si>
  <si>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</si>
  <si>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</si>
  <si>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</si>
  <si>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</si>
  <si>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</si>
  <si>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</si>
  <si>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</si>
  <si>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</si>
  <si>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</si>
  <si>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</si>
  <si>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</si>
  <si>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</si>
  <si>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</si>
  <si>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</si>
  <si>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</si>
  <si>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</si>
  <si>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</si>
  <si>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</si>
  <si>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</si>
  <si>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</si>
  <si>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</si>
  <si>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</si>
  <si>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</si>
  <si>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</si>
  <si>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</si>
  <si>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</si>
  <si>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</si>
  <si>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</si>
  <si>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</si>
  <si>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</si>
  <si>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</si>
  <si>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</si>
  <si>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</si>
  <si>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</si>
  <si>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</si>
  <si>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</si>
  <si>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</si>
  <si>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</si>
  <si>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</si>
  <si>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</si>
  <si>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</si>
  <si>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</si>
  <si>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</si>
  <si>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</si>
  <si>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</si>
  <si>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</si>
  <si>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</si>
  <si>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</si>
  <si>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</si>
  <si>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</si>
  <si>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</si>
  <si>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</si>
  <si>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</si>
  <si>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</si>
  <si>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</si>
  <si>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</si>
  <si>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</si>
  <si>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</si>
  <si>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</si>
  <si>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</si>
  <si>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</si>
  <si>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</si>
  <si>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</si>
  <si>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</si>
  <si>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</si>
  <si>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</si>
  <si>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</si>
  <si>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</si>
  <si>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</si>
  <si>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</si>
  <si>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</si>
  <si>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</si>
  <si>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</si>
  <si>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</si>
  <si>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</si>
  <si>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</si>
  <si>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</si>
  <si>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</si>
  <si>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</si>
  <si>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</si>
  <si>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</si>
  <si>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</si>
  <si>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</si>
  <si>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</si>
  <si>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</si>
  <si>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</si>
  <si>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</si>
  <si>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</si>
  <si>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</si>
  <si>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</si>
  <si>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</si>
  <si>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</si>
  <si>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</si>
  <si>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</si>
  <si>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</si>
  <si>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</si>
  <si>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</si>
  <si>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</si>
  <si>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</si>
  <si>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</si>
  <si>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</si>
  <si>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</si>
  <si>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</si>
  <si>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</si>
  <si>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</si>
  <si>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</si>
  <si>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</si>
  <si>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</si>
  <si>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</si>
  <si>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</si>
  <si>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</si>
  <si>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</si>
  <si>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</si>
  <si>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</si>
  <si>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</si>
  <si>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</si>
  <si>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</si>
  <si>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</si>
  <si>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</si>
  <si>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</si>
  <si>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</si>
  <si>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</si>
  <si>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</si>
  <si>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</si>
  <si>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</si>
  <si>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</si>
  <si>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</si>
  <si>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</si>
  <si>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</si>
  <si>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</si>
  <si>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</si>
  <si>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</si>
  <si>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</si>
  <si>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</si>
  <si>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</si>
  <si>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</si>
  <si>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</si>
  <si>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</si>
  <si>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</si>
  <si>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</si>
  <si>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</si>
  <si>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</si>
  <si>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</si>
  <si>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</si>
  <si>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</si>
  <si>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</si>
  <si>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</si>
  <si>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</si>
  <si>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</si>
  <si>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</si>
  <si>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</si>
  <si>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</si>
  <si>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</si>
  <si>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</si>
  <si>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</si>
  <si>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</si>
  <si>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</si>
  <si>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</si>
  <si>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</si>
  <si>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</si>
  <si>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</si>
  <si>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</si>
  <si>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</si>
  <si>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</si>
  <si>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</si>
  <si>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</si>
  <si>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</si>
  <si>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</si>
  <si>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</si>
  <si>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</si>
  <si>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</si>
  <si>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</si>
  <si>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</si>
  <si>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</si>
  <si>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</si>
  <si>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</si>
  <si>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</si>
  <si>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</si>
  <si>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</si>
  <si>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</si>
  <si>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</si>
  <si>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</si>
  <si>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</si>
  <si>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</si>
  <si>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</si>
  <si>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</si>
  <si>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</si>
  <si>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</si>
  <si>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</si>
  <si>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</si>
  <si>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</si>
  <si>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</si>
  <si>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</si>
  <si>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</si>
  <si>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</si>
  <si>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</si>
  <si>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</si>
  <si>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</si>
  <si>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</si>
  <si>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</si>
  <si>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</si>
  <si>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</si>
  <si>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</si>
  <si>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</si>
  <si>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</si>
  <si>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</si>
  <si>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</si>
  <si>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</si>
  <si>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</si>
  <si>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</si>
  <si>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</si>
  <si>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</si>
  <si>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</si>
  <si>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</si>
  <si>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</si>
  <si>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</si>
  <si>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</si>
  <si>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</si>
  <si>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</si>
  <si>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</si>
  <si>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</si>
  <si>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</si>
  <si>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</si>
  <si>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</si>
  <si>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</si>
  <si>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</si>
  <si>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</si>
  <si>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</si>
  <si>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</si>
  <si>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</si>
  <si>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</si>
  <si>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</si>
  <si>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</si>
  <si>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</si>
  <si>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</si>
  <si>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</si>
  <si>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</si>
  <si>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</si>
  <si>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</si>
  <si>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</si>
  <si>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</si>
  <si>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</si>
  <si>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</si>
  <si>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</si>
  <si>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</si>
  <si>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</si>
  <si>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</si>
  <si>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</si>
  <si>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</si>
  <si>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</si>
  <si>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</si>
  <si>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</si>
  <si>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</si>
  <si>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</si>
  <si>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</si>
  <si>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</si>
  <si>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</si>
  <si>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</si>
  <si>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</si>
  <si>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</si>
  <si>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</si>
  <si>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</si>
  <si>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</si>
  <si>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</si>
  <si>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</si>
  <si>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</si>
  <si>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</si>
  <si>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</si>
  <si>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</si>
  <si>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</si>
  <si>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</si>
  <si>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</si>
  <si>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</si>
  <si>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</si>
  <si>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</si>
  <si>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</si>
  <si>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</si>
  <si>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</si>
  <si>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</si>
  <si>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</si>
  <si>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</si>
  <si>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</si>
  <si>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</si>
  <si>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</si>
  <si>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</si>
  <si>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</si>
  <si>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</si>
  <si>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</si>
  <si>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</si>
  <si>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</si>
  <si>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</si>
  <si>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</si>
  <si>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</si>
  <si>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</si>
  <si>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</si>
  <si>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</si>
  <si>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</si>
  <si>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</si>
  <si>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</si>
  <si>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</si>
  <si>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</si>
  <si>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</si>
  <si>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</si>
  <si>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</si>
  <si>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</si>
  <si>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</si>
  <si>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</si>
  <si>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</si>
  <si>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</si>
  <si>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</si>
  <si>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</si>
  <si>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</si>
  <si>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</si>
  <si>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</si>
  <si>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</si>
  <si>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</si>
  <si>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</si>
  <si>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</si>
  <si>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</si>
  <si>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</si>
  <si>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</si>
  <si>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</si>
  <si>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</si>
  <si>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</si>
  <si>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</si>
  <si>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</si>
  <si>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</si>
  <si>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</si>
  <si>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</si>
  <si>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</si>
  <si>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</si>
  <si>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</si>
  <si>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</si>
  <si>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</si>
  <si>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</si>
  <si>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</si>
  <si>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</si>
  <si>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</si>
  <si>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</si>
  <si>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</si>
  <si>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</si>
  <si>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</si>
  <si>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</si>
  <si>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</si>
  <si>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</si>
  <si>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</si>
  <si>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</si>
  <si>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</si>
  <si>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</si>
  <si>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</si>
  <si>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</si>
  <si>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</si>
  <si>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</si>
  <si>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</si>
  <si>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</si>
  <si>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</si>
  <si>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</si>
  <si>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</si>
  <si>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</si>
  <si>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</si>
  <si>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</si>
  <si>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</si>
  <si>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</si>
  <si>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</si>
  <si>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</si>
  <si>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</si>
  <si>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</si>
  <si>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</si>
  <si>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</si>
  <si>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</si>
  <si>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</si>
  <si>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</si>
  <si>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</si>
  <si>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</si>
  <si>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</si>
  <si>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</si>
  <si>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</si>
  <si>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</si>
  <si>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</si>
  <si>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</si>
  <si>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</si>
  <si>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</si>
  <si>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</si>
  <si>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</si>
  <si>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</si>
  <si>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</si>
  <si>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</si>
  <si>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</si>
  <si>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</si>
  <si>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</si>
  <si>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</si>
  <si>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</si>
  <si>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</si>
  <si>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</si>
  <si>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</si>
  <si>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</si>
  <si>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</si>
  <si>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</si>
  <si>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</si>
  <si>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</si>
  <si>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</si>
  <si>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</si>
  <si>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</si>
  <si>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</si>
  <si>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</si>
  <si>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</si>
  <si>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</si>
  <si>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</si>
  <si>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</si>
  <si>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</si>
  <si>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</si>
  <si>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</si>
  <si>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</si>
  <si>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</si>
  <si>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</si>
  <si>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</si>
  <si>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</si>
  <si>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</si>
  <si>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</si>
  <si>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</si>
  <si>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</si>
  <si>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</si>
  <si>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</si>
  <si>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</si>
  <si>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</si>
  <si>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</si>
  <si>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</si>
  <si>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</si>
  <si>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</si>
  <si>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</si>
  <si>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</si>
  <si>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</si>
  <si>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</si>
  <si>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</si>
  <si>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</si>
  <si>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</si>
  <si>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</si>
  <si>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</si>
  <si>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</si>
  <si>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</si>
  <si>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</si>
  <si>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</si>
  <si>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</si>
  <si>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</si>
  <si>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</si>
  <si>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</si>
  <si>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</si>
  <si>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</si>
  <si>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</si>
  <si>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</si>
  <si>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</si>
  <si>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</si>
  <si>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</si>
  <si>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</si>
  <si>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</si>
  <si>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</si>
  <si>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</si>
  <si>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</si>
  <si>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</si>
  <si>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</si>
  <si>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</si>
  <si>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</si>
  <si>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</si>
  <si>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</si>
  <si>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</si>
  <si>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</si>
  <si>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</si>
  <si>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</si>
  <si>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</si>
  <si>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</si>
  <si>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</si>
  <si>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</si>
  <si>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</si>
  <si>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</si>
  <si>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</si>
  <si>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</si>
  <si>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</si>
  <si>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</si>
  <si>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</si>
  <si>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</si>
  <si>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</si>
  <si>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</si>
  <si>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</si>
  <si>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</si>
  <si>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</si>
  <si>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</si>
  <si>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</si>
  <si>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</si>
  <si>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</si>
  <si>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</si>
  <si>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</si>
  <si>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</si>
  <si>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</si>
  <si>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</si>
  <si>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</si>
  <si>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</si>
  <si>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</si>
  <si>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</si>
  <si>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</si>
  <si>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</si>
  <si>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</si>
  <si>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</si>
  <si>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</si>
  <si>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</si>
  <si>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</si>
  <si>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</si>
  <si>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</si>
  <si>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</si>
  <si>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</si>
  <si>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</si>
  <si>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</si>
  <si>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</si>
  <si>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</si>
  <si>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</si>
  <si>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</si>
  <si>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</si>
  <si>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</si>
  <si>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</si>
  <si>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</si>
  <si>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</si>
  <si>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</si>
  <si>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</si>
  <si>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</si>
  <si>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</si>
  <si>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</si>
  <si>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</si>
  <si>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</si>
  <si>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</si>
  <si>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</si>
  <si>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</si>
  <si>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</si>
  <si>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</si>
  <si>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</si>
  <si>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</si>
  <si>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</si>
  <si>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</si>
  <si>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</si>
  <si>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</si>
  <si>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</si>
  <si>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</si>
  <si>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</si>
  <si>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</si>
  <si>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</si>
  <si>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</si>
  <si>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</si>
  <si>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</si>
  <si>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</si>
  <si>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</si>
  <si>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</si>
  <si>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</si>
  <si>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</si>
  <si>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</si>
  <si>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</si>
  <si>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</si>
  <si>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</si>
  <si>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</si>
  <si>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</si>
  <si>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</si>
  <si>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</si>
  <si>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</si>
  <si>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</si>
  <si>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</si>
  <si>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</si>
  <si>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</si>
  <si>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</si>
  <si>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</si>
  <si>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</si>
  <si>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</si>
  <si>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</si>
  <si>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</si>
  <si>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</si>
  <si>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</si>
  <si>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</si>
  <si>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</si>
  <si>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</si>
  <si>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</si>
  <si>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</si>
  <si>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</si>
  <si>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</si>
  <si>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</si>
  <si>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</si>
  <si>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</si>
  <si>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</si>
  <si>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</si>
  <si>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</si>
  <si>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</si>
  <si>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</si>
  <si>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</si>
  <si>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</si>
  <si>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</si>
  <si>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</si>
  <si>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</si>
  <si>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</si>
  <si>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</si>
  <si>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</si>
  <si>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</si>
  <si>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</si>
  <si>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</si>
  <si>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</si>
  <si>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</si>
  <si>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</si>
  <si>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</si>
  <si>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</si>
  <si>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</si>
  <si>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</si>
  <si>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</si>
  <si>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</si>
  <si>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</si>
  <si>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</si>
  <si>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</si>
  <si>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</si>
  <si>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</si>
  <si>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</si>
  <si>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</si>
  <si>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</si>
  <si>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</si>
  <si>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</si>
  <si>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</si>
  <si>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</si>
  <si>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</si>
  <si>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</si>
  <si>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</si>
  <si>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</si>
  <si>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</si>
  <si>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</si>
  <si>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</si>
  <si>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</si>
  <si>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</si>
  <si>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</si>
  <si>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</si>
  <si>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</si>
  <si>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</si>
  <si>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</si>
  <si>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</si>
  <si>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</si>
  <si>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</si>
  <si>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</si>
  <si>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</si>
  <si>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</si>
  <si>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</si>
  <si>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</si>
  <si>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</si>
  <si>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</si>
  <si>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</si>
  <si>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</si>
  <si>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</si>
  <si>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</si>
  <si>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</si>
  <si>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</si>
  <si>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</si>
  <si>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</si>
  <si>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</si>
  <si>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</si>
  <si>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</si>
  <si>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</si>
  <si>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</si>
  <si>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</si>
  <si>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</si>
  <si>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</si>
  <si>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</si>
  <si>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</si>
  <si>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</si>
  <si>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</si>
  <si>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</si>
  <si>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</si>
  <si>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</si>
  <si>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</si>
  <si>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</si>
  <si>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</si>
  <si>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</si>
  <si>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</si>
  <si>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</si>
  <si>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</si>
  <si>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</si>
  <si>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</si>
  <si>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</si>
  <si>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</si>
  <si>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</si>
  <si>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</si>
  <si>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</si>
  <si>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</si>
  <si>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</si>
  <si>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</si>
  <si>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</si>
  <si>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</si>
  <si>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</si>
  <si>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</si>
  <si>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</si>
  <si>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</si>
  <si>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</si>
  <si>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</si>
  <si>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</si>
  <si>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</si>
  <si>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</si>
  <si>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</si>
  <si>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</si>
  <si>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</si>
  <si>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</si>
  <si>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</si>
  <si>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</si>
  <si>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</si>
  <si>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</si>
  <si>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</si>
  <si>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</si>
  <si>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</si>
  <si>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</si>
  <si>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</si>
  <si>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</si>
  <si>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</si>
  <si>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</si>
  <si>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</si>
  <si>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</si>
  <si>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</si>
  <si>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</si>
  <si>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</si>
  <si>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</si>
  <si>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</si>
  <si>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</si>
  <si>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</si>
  <si>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</si>
  <si>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</si>
  <si>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</si>
  <si>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</si>
  <si>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</si>
  <si>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</si>
  <si>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</si>
  <si>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</si>
  <si>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</si>
  <si>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</si>
  <si>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</si>
  <si>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</si>
  <si>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</si>
  <si>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</si>
  <si>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</si>
  <si>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</si>
  <si>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</si>
  <si>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</si>
  <si>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</si>
  <si>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</si>
  <si>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</si>
  <si>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</si>
  <si>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</si>
  <si>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</si>
  <si>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</si>
  <si>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</si>
  <si>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</si>
  <si>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</si>
  <si>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</si>
  <si>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</si>
  <si>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</si>
  <si>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</si>
  <si>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</si>
  <si>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</si>
  <si>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</si>
  <si>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</si>
  <si>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</si>
  <si>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</si>
  <si>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</si>
  <si>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</si>
  <si>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</si>
  <si>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</si>
  <si>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</si>
  <si>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</si>
  <si>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</si>
  <si>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</si>
  <si>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</si>
  <si>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</si>
  <si>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</si>
  <si>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</si>
  <si>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</si>
  <si>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</si>
  <si>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</si>
  <si>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</si>
  <si>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</si>
  <si>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</si>
  <si>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</si>
  <si>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</si>
  <si>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</si>
  <si>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</si>
  <si>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</si>
  <si>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</si>
  <si>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</si>
  <si>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</si>
  <si>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</si>
  <si>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</si>
  <si>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</si>
  <si>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</si>
  <si>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</si>
  <si>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</si>
  <si>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</si>
  <si>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</si>
  <si>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</si>
  <si>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</si>
  <si>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</si>
  <si>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</si>
  <si>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</si>
  <si>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</si>
  <si>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</si>
  <si>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</si>
  <si>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</si>
  <si>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</si>
  <si>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</si>
  <si>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</si>
  <si>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</si>
  <si>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</si>
  <si>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</si>
  <si>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</si>
  <si>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</si>
  <si>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</si>
  <si>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</si>
  <si>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</si>
  <si>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</si>
  <si>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</si>
  <si>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</si>
  <si>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</si>
  <si>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</si>
  <si>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</si>
  <si>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</si>
  <si>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</si>
  <si>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</si>
  <si>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</si>
  <si>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</si>
  <si>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</si>
  <si>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</si>
  <si>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</si>
  <si>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</si>
  <si>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</si>
  <si>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</si>
  <si>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</si>
  <si>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</si>
  <si>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</si>
  <si>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</si>
  <si>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</si>
  <si>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</si>
  <si>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</si>
  <si>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</si>
  <si>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</si>
  <si>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</si>
  <si>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</si>
  <si>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</si>
  <si>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</si>
  <si>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</si>
  <si>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</si>
  <si>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</si>
  <si>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</si>
  <si>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</si>
  <si>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</si>
  <si>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</si>
  <si>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</si>
  <si>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</si>
  <si>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</si>
  <si>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</si>
  <si>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</si>
  <si>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</si>
  <si>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</si>
  <si>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</si>
  <si>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</si>
  <si>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</si>
  <si>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</si>
  <si>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</si>
  <si>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</si>
  <si>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</si>
  <si>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</si>
  <si>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</si>
  <si>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</si>
  <si>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</si>
  <si>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</si>
  <si>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</si>
  <si>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</si>
  <si>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</si>
  <si>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</si>
  <si>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</si>
  <si>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</si>
  <si>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</si>
  <si>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</si>
  <si>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</si>
  <si>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</si>
  <si>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</si>
  <si>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</si>
  <si>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</si>
  <si>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</si>
  <si>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</si>
  <si>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</si>
  <si>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</si>
  <si>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</si>
  <si>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</si>
  <si>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</si>
  <si>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</si>
  <si>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</si>
  <si>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</si>
  <si>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</si>
  <si>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</si>
  <si>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</si>
  <si>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</si>
  <si>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</si>
  <si>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</si>
  <si>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</si>
  <si>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</si>
  <si>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</si>
  <si>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</si>
  <si>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</si>
  <si>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</si>
  <si>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</si>
  <si>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</si>
  <si>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</si>
  <si>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</si>
  <si>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</si>
  <si>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</si>
  <si>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</si>
  <si>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</si>
  <si>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</si>
  <si>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</si>
  <si>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</si>
  <si>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</si>
  <si>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</si>
  <si>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</si>
  <si>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</si>
  <si>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</si>
  <si>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</si>
  <si>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</si>
  <si>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</si>
  <si>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</si>
  <si>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</si>
  <si>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</si>
  <si>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</si>
  <si>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</si>
  <si>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</si>
  <si>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</si>
  <si>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</si>
  <si>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</si>
  <si>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</si>
  <si>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</si>
  <si>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</si>
  <si>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</si>
  <si>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</si>
  <si>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</si>
  <si>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</si>
  <si>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</si>
  <si>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</si>
  <si>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</si>
  <si>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</si>
  <si>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</si>
  <si>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</si>
  <si>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</si>
  <si>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</si>
  <si>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</si>
  <si>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</si>
  <si>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</si>
  <si>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</si>
  <si>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</si>
  <si>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</si>
  <si>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</si>
  <si>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</si>
  <si>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</si>
  <si>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</si>
  <si>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</si>
  <si>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</si>
  <si>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</si>
  <si>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</si>
  <si>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</si>
  <si>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</si>
  <si>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</si>
  <si>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</si>
  <si>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</si>
  <si>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</si>
  <si>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</si>
  <si>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</si>
  <si>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</si>
  <si>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</si>
  <si>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</si>
  <si>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</si>
  <si>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</si>
  <si>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</si>
  <si>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</si>
  <si>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</si>
  <si>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</si>
  <si>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</si>
  <si>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</si>
  <si>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</si>
  <si>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</si>
  <si>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</si>
  <si>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</si>
  <si>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</si>
  <si>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</si>
  <si>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</si>
  <si>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</si>
  <si>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</si>
  <si>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</si>
  <si>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</si>
  <si>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</si>
  <si>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</si>
  <si>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</si>
  <si>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</si>
  <si>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</si>
  <si>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</si>
  <si>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</si>
  <si>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</si>
  <si>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</si>
  <si>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</si>
  <si>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</si>
  <si>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</si>
  <si>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</si>
  <si>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</si>
  <si>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</si>
  <si>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</si>
  <si>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</si>
  <si>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</si>
  <si>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</si>
  <si>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</si>
  <si>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</si>
  <si>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</si>
  <si>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</si>
  <si>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</si>
  <si>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</si>
  <si>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</si>
  <si>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</si>
  <si>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</si>
  <si>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</si>
  <si>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</si>
  <si>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</si>
  <si>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</si>
  <si>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</si>
  <si>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</si>
  <si>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</si>
  <si>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</si>
  <si>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</si>
  <si>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</si>
  <si>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</si>
  <si>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</si>
  <si>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</si>
  <si>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</si>
  <si>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</si>
  <si>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</si>
  <si>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</si>
  <si>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</si>
  <si>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</si>
  <si>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</si>
  <si>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</si>
  <si>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</si>
  <si>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</si>
  <si>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</si>
  <si>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</si>
  <si>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</si>
  <si>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</si>
  <si>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</si>
  <si>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</si>
  <si>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</si>
  <si>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</si>
  <si>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</si>
  <si>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</si>
  <si>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</si>
  <si>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</si>
  <si>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</si>
  <si>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</si>
  <si>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</si>
  <si>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</si>
  <si>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</si>
  <si>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</si>
  <si>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</si>
  <si>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</si>
  <si>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</si>
  <si>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</si>
  <si>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</si>
  <si>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</si>
  <si>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</si>
  <si>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</si>
  <si>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</si>
  <si>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</si>
  <si>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</si>
  <si>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</si>
  <si>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</si>
  <si>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</si>
  <si>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</si>
  <si>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</si>
  <si>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</si>
  <si>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</si>
  <si>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</si>
  <si>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</si>
  <si>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</si>
  <si>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</si>
  <si>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</si>
  <si>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</si>
  <si>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</si>
  <si>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</si>
  <si>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</si>
  <si>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</si>
  <si>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</si>
  <si>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</si>
  <si>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</si>
  <si>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</si>
  <si>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</si>
  <si>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</si>
  <si>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</si>
  <si>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</si>
  <si>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</si>
  <si>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</si>
  <si>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</si>
  <si>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</si>
  <si>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</si>
  <si>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</si>
  <si>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</si>
  <si>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</si>
  <si>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</si>
  <si>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</si>
  <si>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</si>
  <si>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</si>
  <si>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</si>
  <si>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</si>
  <si>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</si>
  <si>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</si>
  <si>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</si>
  <si>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</si>
  <si>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</si>
  <si>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</si>
  <si>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</si>
  <si>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</si>
  <si>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</si>
  <si>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</si>
  <si>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</si>
  <si>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</si>
  <si>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</si>
  <si>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</si>
  <si>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</si>
  <si>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</si>
  <si>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</si>
  <si>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</si>
  <si>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</si>
  <si>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</si>
  <si>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</si>
  <si>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</si>
  <si>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</si>
  <si>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</si>
  <si>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</si>
  <si>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</si>
  <si>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</si>
  <si>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</si>
  <si>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</si>
  <si>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</si>
  <si>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</si>
  <si>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</si>
  <si>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</si>
  <si>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</si>
  <si>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</si>
  <si>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</si>
  <si>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</si>
  <si>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</si>
  <si>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</si>
  <si>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</si>
  <si>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</si>
  <si>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</si>
  <si>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</si>
  <si>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</si>
  <si>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</si>
  <si>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</si>
  <si>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</si>
  <si>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</si>
  <si>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</si>
  <si>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</si>
  <si>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</si>
  <si>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</si>
  <si>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</si>
  <si>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</si>
  <si>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</si>
  <si>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</si>
  <si>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</si>
  <si>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</si>
  <si>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</si>
  <si>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</si>
  <si>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</si>
  <si>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</si>
  <si>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</si>
  <si>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</si>
  <si>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</si>
  <si>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</si>
  <si>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</si>
  <si>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</si>
  <si>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</si>
  <si>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</si>
  <si>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</si>
  <si>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</si>
  <si>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</si>
  <si>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</si>
  <si>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</si>
  <si>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</si>
  <si>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</si>
  <si>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</si>
  <si>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</si>
  <si>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</si>
  <si>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</si>
  <si>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</si>
  <si>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</si>
  <si>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</si>
  <si>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</si>
  <si>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</si>
  <si>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</si>
  <si>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</si>
  <si>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</si>
  <si>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</si>
  <si>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</si>
  <si>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</si>
  <si>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</si>
  <si>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</si>
  <si>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</si>
  <si>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</si>
  <si>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</si>
  <si>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</si>
  <si>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</si>
  <si>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</si>
  <si>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</si>
  <si>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</si>
  <si>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</si>
  <si>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</si>
  <si>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</si>
  <si>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</si>
  <si>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</si>
  <si>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</si>
  <si>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</si>
  <si>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</si>
  <si>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</si>
  <si>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</si>
  <si>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</si>
  <si>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</si>
  <si>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</si>
  <si>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</si>
  <si>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</si>
  <si>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</si>
  <si>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</si>
  <si>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</si>
  <si>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</si>
  <si>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</si>
  <si>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</si>
  <si>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</si>
  <si>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</si>
  <si>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</si>
  <si>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</si>
  <si>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</si>
  <si>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</si>
  <si>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</si>
  <si>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</si>
  <si>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</si>
  <si>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</si>
  <si>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</si>
  <si>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</si>
  <si>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</si>
  <si>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</si>
  <si>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</si>
  <si>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</si>
  <si>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</si>
  <si>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</si>
  <si>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</si>
  <si>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</si>
  <si>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</si>
  <si>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</si>
  <si>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</si>
  <si>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</si>
  <si>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</si>
  <si>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</si>
  <si>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</si>
  <si>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</si>
  <si>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</si>
  <si>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</si>
  <si>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</si>
  <si>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</si>
  <si>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</si>
  <si>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</si>
  <si>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</si>
  <si>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</si>
  <si>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</si>
  <si>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</si>
  <si>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</si>
  <si>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</si>
  <si>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</si>
  <si>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</si>
  <si>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</si>
  <si>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</si>
  <si>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</si>
  <si>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</si>
  <si>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</si>
  <si>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</si>
  <si>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</si>
  <si>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</si>
  <si>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</si>
  <si>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</si>
  <si>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</si>
  <si>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</si>
  <si>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</si>
  <si>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</si>
  <si>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</si>
  <si>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</si>
  <si>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</si>
  <si>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</si>
  <si>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</si>
  <si>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</si>
  <si>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</si>
  <si>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</si>
  <si>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</si>
  <si>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</si>
  <si>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</si>
  <si>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</si>
  <si>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</si>
  <si>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</si>
  <si>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</si>
  <si>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</si>
  <si>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</si>
  <si>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</si>
  <si>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</si>
  <si>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</si>
  <si>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</si>
  <si>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</si>
  <si>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</si>
  <si>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</si>
  <si>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</si>
  <si>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</si>
  <si>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</si>
  <si>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</si>
  <si>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</si>
  <si>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</si>
  <si>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</si>
  <si>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</si>
  <si>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</si>
  <si>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</si>
  <si>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</si>
  <si>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</si>
  <si>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</si>
  <si>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</si>
  <si>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</si>
  <si>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</si>
  <si>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</si>
  <si>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</si>
  <si>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</si>
  <si>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</si>
  <si>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</si>
  <si>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</si>
  <si>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</si>
  <si>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</si>
  <si>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</si>
  <si>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</si>
  <si>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</si>
  <si>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</si>
  <si>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</si>
  <si>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</si>
  <si>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</si>
  <si>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</si>
  <si>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</si>
  <si>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</si>
  <si>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</si>
  <si>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</si>
  <si>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</si>
  <si>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</si>
  <si>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</si>
  <si>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</si>
  <si>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</si>
  <si>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</si>
  <si>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</si>
  <si>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</si>
  <si>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</si>
  <si>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</si>
  <si>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</si>
  <si>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</si>
  <si>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</si>
  <si>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</si>
  <si>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</si>
  <si>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</si>
  <si>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</si>
  <si>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</si>
  <si>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</si>
  <si>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</si>
  <si>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</si>
  <si>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</si>
  <si>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</si>
  <si>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</si>
  <si>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</si>
  <si>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</si>
  <si>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</si>
  <si>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</si>
  <si>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</si>
  <si>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</si>
  <si>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</si>
  <si>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</si>
  <si>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</si>
  <si>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</si>
  <si>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</si>
  <si>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</si>
  <si>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</si>
  <si>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</si>
  <si>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</si>
  <si>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</si>
  <si>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</si>
  <si>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</si>
  <si>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</si>
  <si>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</si>
  <si>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</si>
  <si>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</si>
  <si>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</si>
  <si>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</si>
  <si>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</si>
  <si>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</si>
  <si>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</si>
  <si>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</si>
  <si>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</si>
  <si>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</si>
  <si>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</si>
  <si>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</si>
  <si>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</si>
  <si>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</si>
  <si>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</si>
  <si>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</si>
  <si>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</si>
  <si>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</si>
  <si>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</si>
  <si>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</si>
  <si>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</si>
  <si>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</si>
  <si>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</si>
  <si>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</si>
  <si>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</si>
  <si>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</si>
  <si>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</si>
  <si>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</si>
  <si>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</si>
  <si>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</si>
  <si>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</si>
  <si>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</si>
  <si>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</si>
  <si>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</si>
  <si>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</si>
  <si>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</si>
  <si>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</si>
  <si>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</si>
  <si>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</si>
  <si>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</si>
  <si>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</si>
  <si>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</si>
  <si>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</si>
  <si>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</si>
  <si>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</si>
  <si>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</si>
  <si>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</si>
  <si>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</si>
  <si>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</si>
  <si>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</si>
  <si>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</si>
  <si>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</si>
  <si>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</si>
  <si>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</si>
  <si>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</si>
  <si>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</si>
  <si>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</si>
  <si>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</si>
  <si>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</si>
  <si>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</si>
  <si>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</si>
  <si>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</si>
  <si>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</si>
  <si>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</si>
  <si>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</si>
  <si>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</si>
  <si>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</si>
  <si>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</si>
  <si>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</si>
  <si>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</si>
  <si>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</si>
  <si>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</si>
  <si>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</si>
  <si>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</si>
  <si>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</si>
  <si>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</si>
  <si>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</si>
  <si>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</si>
  <si>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</si>
  <si>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</si>
  <si>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</si>
  <si>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</si>
  <si>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</si>
  <si>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</si>
  <si>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</si>
  <si>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</si>
  <si>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</si>
  <si>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</si>
  <si>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</si>
  <si>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</si>
  <si>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</si>
  <si>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</si>
  <si>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</si>
  <si>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</si>
  <si>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</si>
  <si>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</si>
  <si>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</si>
  <si>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</si>
  <si>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</si>
  <si>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</si>
  <si>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</si>
  <si>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</si>
  <si>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</si>
  <si>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</si>
  <si>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</si>
  <si>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</si>
  <si>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</si>
  <si>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</si>
  <si>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</si>
  <si>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</si>
  <si>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</si>
  <si>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</si>
  <si>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</si>
  <si>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</si>
  <si>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</si>
  <si>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</si>
  <si>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</si>
  <si>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</si>
  <si>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</si>
  <si>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</si>
  <si>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</si>
  <si>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</si>
  <si>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</si>
  <si>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</si>
  <si>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</si>
  <si>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</si>
  <si>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</si>
  <si>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</si>
  <si>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</si>
  <si>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</si>
  <si>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</si>
  <si>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</si>
  <si>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</si>
  <si>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</si>
  <si>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</si>
  <si>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</si>
  <si>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</si>
  <si>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</si>
  <si>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</si>
  <si>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</si>
  <si>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</si>
  <si>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</si>
  <si>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</si>
  <si>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</si>
  <si>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</si>
  <si>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</si>
  <si>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</si>
  <si>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</si>
  <si>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</si>
  <si>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</si>
  <si>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</si>
  <si>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</si>
  <si>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</si>
  <si>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</si>
  <si>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</si>
  <si>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</si>
  <si>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</si>
  <si>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</si>
  <si>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</si>
  <si>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</si>
  <si>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</si>
  <si>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</si>
  <si>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</si>
  <si>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</si>
  <si>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</si>
  <si>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</si>
  <si>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</si>
  <si>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</si>
  <si>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</si>
  <si>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</si>
  <si>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</si>
  <si>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</si>
  <si>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</si>
  <si>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</si>
  <si>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</si>
  <si>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</si>
  <si>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</si>
  <si>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</si>
  <si>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</si>
  <si>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</si>
  <si>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</si>
  <si>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</si>
  <si>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</si>
  <si>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</si>
  <si>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</si>
  <si>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</si>
  <si>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</si>
  <si>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</si>
  <si>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</si>
  <si>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</si>
  <si>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</si>
  <si>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</si>
  <si>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</si>
  <si>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</si>
  <si>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</si>
  <si>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</si>
  <si>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</si>
  <si>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</si>
  <si>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</si>
  <si>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</si>
  <si>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</si>
  <si>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</si>
  <si>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</si>
  <si>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</si>
  <si>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</si>
  <si>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</si>
  <si>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</si>
  <si>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</si>
  <si>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</si>
  <si>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</si>
  <si>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</si>
  <si>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</si>
  <si>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</si>
  <si>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</si>
  <si>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</si>
  <si>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</si>
  <si>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</si>
  <si>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</si>
  <si>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</si>
  <si>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</si>
  <si>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</si>
  <si>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</si>
  <si>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</si>
  <si>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</si>
  <si>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</si>
  <si>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</si>
  <si>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</si>
  <si>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</si>
  <si>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</si>
  <si>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</si>
  <si>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</si>
  <si>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</si>
  <si>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</si>
  <si>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</si>
  <si>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</si>
  <si>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</si>
  <si>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</si>
  <si>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</si>
  <si>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</si>
  <si>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</si>
  <si>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</si>
  <si>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</si>
  <si>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</si>
  <si>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</si>
  <si>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</si>
  <si>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</si>
  <si>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</si>
  <si>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</si>
  <si>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</si>
  <si>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</si>
  <si>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</si>
  <si>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</si>
  <si>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</si>
  <si>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</si>
  <si>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</si>
  <si>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</si>
  <si>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</si>
  <si>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</si>
  <si>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</si>
  <si>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</si>
  <si>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</si>
  <si>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</si>
  <si>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</si>
  <si>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</si>
  <si>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</si>
  <si>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</si>
  <si>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</si>
  <si>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</si>
  <si>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</si>
  <si>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</si>
  <si>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</si>
  <si>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</si>
  <si>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</si>
  <si>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</si>
  <si>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</si>
  <si>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</si>
  <si>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</si>
  <si>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</si>
  <si>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</si>
  <si>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</si>
  <si>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</si>
  <si>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</si>
  <si>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</si>
  <si>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</si>
  <si>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</si>
  <si>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</si>
  <si>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</si>
  <si>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</si>
  <si>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</si>
  <si>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</si>
  <si>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</si>
  <si>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</si>
  <si>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</si>
  <si>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</si>
  <si>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</si>
  <si>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</si>
  <si>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</si>
  <si>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</si>
  <si>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</si>
  <si>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</si>
  <si>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</si>
  <si>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</si>
  <si>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</si>
  <si>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</si>
  <si>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</si>
  <si>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</si>
  <si>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</si>
  <si>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</si>
  <si>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</si>
  <si>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</si>
  <si>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</si>
  <si>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</si>
  <si>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</si>
  <si>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</si>
  <si>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</si>
  <si>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</si>
  <si>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</si>
  <si>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</si>
  <si>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</si>
  <si>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</si>
  <si>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</si>
  <si>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</si>
  <si>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</si>
  <si>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</si>
  <si>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</si>
  <si>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</si>
  <si>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</si>
  <si>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</si>
  <si>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</si>
  <si>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</si>
  <si>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</si>
  <si>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</si>
  <si>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</si>
  <si>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</si>
  <si>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</si>
  <si>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</si>
  <si>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</si>
  <si>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</si>
  <si>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</si>
  <si>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</si>
  <si>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</si>
  <si>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</si>
  <si>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</si>
  <si>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</si>
  <si>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</si>
  <si>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</si>
  <si>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</si>
  <si>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</si>
  <si>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</si>
  <si>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</si>
  <si>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</si>
  <si>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</si>
  <si>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</si>
  <si>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</si>
  <si>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</si>
  <si>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</si>
  <si>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</si>
  <si>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</si>
  <si>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</si>
  <si>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</si>
  <si>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</si>
  <si>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</si>
  <si>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</si>
  <si>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</si>
  <si>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</si>
  <si>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</si>
  <si>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</si>
  <si>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</si>
  <si>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</si>
  <si>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</si>
  <si>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</si>
  <si>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</si>
  <si>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</si>
  <si>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</si>
  <si>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</si>
  <si>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</si>
  <si>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</si>
  <si>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</si>
  <si>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</si>
  <si>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</si>
  <si>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</si>
  <si>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</si>
  <si>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</si>
  <si>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</si>
  <si>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</si>
  <si>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</si>
  <si>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</si>
  <si>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</si>
  <si>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</si>
  <si>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</si>
  <si>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</si>
  <si>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</si>
  <si>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</si>
  <si>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</si>
  <si>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</si>
  <si>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</si>
  <si>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</si>
  <si>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</si>
  <si>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</si>
  <si>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</si>
  <si>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</si>
  <si>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</si>
  <si>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</si>
  <si>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</si>
  <si>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</si>
  <si>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</si>
  <si>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</si>
  <si>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</si>
  <si>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</si>
  <si>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</si>
  <si>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</si>
  <si>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</si>
  <si>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</si>
  <si>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</si>
  <si>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</si>
  <si>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</si>
  <si>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</si>
  <si>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</si>
  <si>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</si>
  <si>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</si>
  <si>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</si>
  <si>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</si>
  <si>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</si>
  <si>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</si>
  <si>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</si>
  <si>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</si>
  <si>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</si>
  <si>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</si>
  <si>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</si>
  <si>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</si>
  <si>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</si>
  <si>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</si>
  <si>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</si>
  <si>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</si>
  <si>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</si>
  <si>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</si>
  <si>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</si>
  <si>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</si>
  <si>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</si>
  <si>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</si>
  <si>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</si>
  <si>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</si>
  <si>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</si>
  <si>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</si>
  <si>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</si>
  <si>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</si>
  <si>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</si>
  <si>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</si>
  <si>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</si>
  <si>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</si>
  <si>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</si>
  <si>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</si>
  <si>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</si>
  <si>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</si>
  <si>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</si>
  <si>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</si>
  <si>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</si>
  <si>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</si>
  <si>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</si>
  <si>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</si>
  <si>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</si>
  <si>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</si>
  <si>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</si>
  <si>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</si>
  <si>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</si>
  <si>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</si>
  <si>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</si>
  <si>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</si>
  <si>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</si>
  <si>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</si>
  <si>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</si>
  <si>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</si>
  <si>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</si>
  <si>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</si>
  <si>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</si>
  <si>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</si>
  <si>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</si>
  <si>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</si>
  <si>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</si>
  <si>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</si>
  <si>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</si>
  <si>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</si>
  <si>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</si>
  <si>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</si>
  <si>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</si>
  <si>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</si>
  <si>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</si>
  <si>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</si>
  <si>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</si>
  <si>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</si>
  <si>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</si>
  <si>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</si>
  <si>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</si>
  <si>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</si>
  <si>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</si>
  <si>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</si>
  <si>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</si>
  <si>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</si>
  <si>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</si>
  <si>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</si>
  <si>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</si>
  <si>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</si>
  <si>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</si>
  <si>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</si>
  <si>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</si>
  <si>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</si>
  <si>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</si>
  <si>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</si>
  <si>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</si>
  <si>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</si>
  <si>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</si>
  <si>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</si>
  <si>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</si>
  <si>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</si>
  <si>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</si>
  <si>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</si>
  <si>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</si>
  <si>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</si>
  <si>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</si>
  <si>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</si>
  <si>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</si>
  <si>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</si>
  <si>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</si>
  <si>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</si>
  <si>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</si>
  <si>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</si>
  <si>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</si>
  <si>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</si>
  <si>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</si>
  <si>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</si>
  <si>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</si>
  <si>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</si>
  <si>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</si>
  <si>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</si>
  <si>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</si>
  <si>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</si>
  <si>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</si>
  <si>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</si>
  <si>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</si>
  <si>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</si>
  <si>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</si>
  <si>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</si>
  <si>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</si>
  <si>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</si>
  <si>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</si>
  <si>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</si>
  <si>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</si>
  <si>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</si>
  <si>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</si>
  <si>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</si>
  <si>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</si>
  <si>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</si>
  <si>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</si>
  <si>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</si>
  <si>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</si>
  <si>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</si>
  <si>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</si>
  <si>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</si>
  <si>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</si>
  <si>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</si>
  <si>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</si>
  <si>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</si>
  <si>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</si>
  <si>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</si>
  <si>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</si>
  <si>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</si>
  <si>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</si>
  <si>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</si>
  <si>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</si>
  <si>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</si>
  <si>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</si>
  <si>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</si>
  <si>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</si>
  <si>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</si>
  <si>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</si>
  <si>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</si>
  <si>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</si>
  <si>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</si>
  <si>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</si>
  <si>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</si>
  <si>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</si>
  <si>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</si>
  <si>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</si>
  <si>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</si>
  <si>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</si>
  <si>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</si>
  <si>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</si>
  <si>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</si>
  <si>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</si>
  <si>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</si>
  <si>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</si>
  <si>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</si>
  <si>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</si>
  <si>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</si>
  <si>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</si>
  <si>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</si>
  <si>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</si>
  <si>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</si>
  <si>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</si>
  <si>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</si>
  <si>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</si>
  <si>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</si>
  <si>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</si>
  <si>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</si>
  <si>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</si>
  <si>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</si>
  <si>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</si>
  <si>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</si>
  <si>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</si>
  <si>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</si>
  <si>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</si>
  <si>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</si>
  <si>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</si>
  <si>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</si>
  <si>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</si>
  <si>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</si>
  <si>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</si>
  <si>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</si>
  <si>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</si>
  <si>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</si>
  <si>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</si>
  <si>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</si>
  <si>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</si>
  <si>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</si>
  <si>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</si>
  <si>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</si>
  <si>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</si>
  <si>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</si>
  <si>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</si>
  <si>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</si>
  <si>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</si>
  <si>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</si>
  <si>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</si>
  <si>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</si>
  <si>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</si>
  <si>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</si>
  <si>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</si>
  <si>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</si>
  <si>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</si>
  <si>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</si>
  <si>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</si>
  <si>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</si>
  <si>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</si>
  <si>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</si>
  <si>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</si>
  <si>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</si>
  <si>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</si>
  <si>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</si>
  <si>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</si>
  <si>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</si>
  <si>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</si>
  <si>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</si>
  <si>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</si>
  <si>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</si>
  <si>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</si>
  <si>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</si>
  <si>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</si>
  <si>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</si>
  <si>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</si>
  <si>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</si>
  <si>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</si>
  <si>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</si>
  <si>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</si>
  <si>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</si>
  <si>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</si>
  <si>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</si>
  <si>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</si>
  <si>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</si>
  <si>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</si>
  <si>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</si>
  <si>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</si>
  <si>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</si>
  <si>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</si>
  <si>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</si>
  <si>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</si>
  <si>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</si>
  <si>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</si>
  <si>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</si>
  <si>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</si>
  <si>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</si>
  <si>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</si>
  <si>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</si>
  <si>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</si>
  <si>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</si>
  <si>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</si>
  <si>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</si>
  <si>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</si>
  <si>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</si>
  <si>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</si>
  <si>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</si>
  <si>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</si>
  <si>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</si>
  <si>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</si>
  <si>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</si>
  <si>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</si>
  <si>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</si>
  <si>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</si>
  <si>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</si>
  <si>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</si>
  <si>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</si>
  <si>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</si>
  <si>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</si>
  <si>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</si>
  <si>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</si>
  <si>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</si>
  <si>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</si>
  <si>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</si>
  <si>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</si>
  <si>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</si>
  <si>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</si>
  <si>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</si>
  <si>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</si>
  <si>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</si>
  <si>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</si>
  <si>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</si>
  <si>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</si>
  <si>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</si>
  <si>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</si>
  <si>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</si>
  <si>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</si>
  <si>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</si>
  <si>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</si>
  <si>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</si>
  <si>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</si>
  <si>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</si>
  <si>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</si>
  <si>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</si>
  <si>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</si>
  <si>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</si>
  <si>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</si>
  <si>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</si>
  <si>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</si>
  <si>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</si>
  <si>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</si>
  <si>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</si>
  <si>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</si>
  <si>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</si>
  <si>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</si>
  <si>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</si>
  <si>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</si>
  <si>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</si>
  <si>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</si>
  <si>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</si>
  <si>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</si>
  <si>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</si>
  <si>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</si>
  <si>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</si>
  <si>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</si>
  <si>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</si>
  <si>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</si>
  <si>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</si>
  <si>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</si>
  <si>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</si>
  <si>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</si>
  <si>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</si>
  <si>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</si>
  <si>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</si>
  <si>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</si>
  <si>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</si>
  <si>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</si>
  <si>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</si>
  <si>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</si>
  <si>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</si>
  <si>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</si>
  <si>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</si>
  <si>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</si>
  <si>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</si>
  <si>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</si>
  <si>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</si>
  <si>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</si>
  <si>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</si>
  <si>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</si>
  <si>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</si>
  <si>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</si>
  <si>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</si>
  <si>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</si>
  <si>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</si>
  <si>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</si>
  <si>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</si>
  <si>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</si>
  <si>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</si>
  <si>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</si>
  <si>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</si>
  <si>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</si>
  <si>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</si>
  <si>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</si>
  <si>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</si>
  <si>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</si>
  <si>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</si>
  <si>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</si>
  <si>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</si>
  <si>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</si>
  <si>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</si>
  <si>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</si>
  <si>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</si>
  <si>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</si>
  <si>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</si>
  <si>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</si>
  <si>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</si>
  <si>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</si>
  <si>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</si>
  <si>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</si>
  <si>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</si>
  <si>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</si>
  <si>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</si>
  <si>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</si>
  <si>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</si>
  <si>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</si>
  <si>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</si>
  <si>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</si>
  <si>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</si>
  <si>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</si>
  <si>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</si>
  <si>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</si>
  <si>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</si>
  <si>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</si>
  <si>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</si>
  <si>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</si>
  <si>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</si>
  <si>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</si>
  <si>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</si>
  <si>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</si>
  <si>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</si>
  <si>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</si>
  <si>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</si>
  <si>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</si>
  <si>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</si>
  <si>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</si>
  <si>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</si>
  <si>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</si>
  <si>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</si>
  <si>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</si>
  <si>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</si>
  <si>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</si>
  <si>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</si>
  <si>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</si>
  <si>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</si>
  <si>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</si>
  <si>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</si>
  <si>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</si>
  <si>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</si>
  <si>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</si>
  <si>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</si>
  <si>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</si>
  <si>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</si>
  <si>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</si>
  <si>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</si>
  <si>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</si>
  <si>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</si>
  <si>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</si>
  <si>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</si>
  <si>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</si>
  <si>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</si>
  <si>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</si>
  <si>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</si>
  <si>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</si>
  <si>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</si>
  <si>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</si>
  <si>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</si>
  <si>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</si>
  <si>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</si>
  <si>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</si>
  <si>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</si>
  <si>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</si>
  <si>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</si>
  <si>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</si>
  <si>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</si>
  <si>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</si>
  <si>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</si>
  <si>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</si>
  <si>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</si>
  <si>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</si>
  <si>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</si>
  <si>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</si>
  <si>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</si>
  <si>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</si>
  <si>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</si>
  <si>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</si>
  <si>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</si>
  <si>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</si>
  <si>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</si>
  <si>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</si>
  <si>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</si>
  <si>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</si>
  <si>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</si>
  <si>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</si>
  <si>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</si>
  <si>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</si>
  <si>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</si>
  <si>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</si>
  <si>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</si>
  <si>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</si>
  <si>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</si>
  <si>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</si>
  <si>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</si>
  <si>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</si>
  <si>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</si>
  <si>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</si>
  <si>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</si>
  <si>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</si>
  <si>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</si>
  <si>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</si>
  <si>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</si>
  <si>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</si>
  <si>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</si>
  <si>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</si>
  <si>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</si>
  <si>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</si>
  <si>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</si>
  <si>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</si>
  <si>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</si>
  <si>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</si>
  <si>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</si>
  <si>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</si>
  <si>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</si>
  <si>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</si>
  <si>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</si>
  <si>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</si>
  <si>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</si>
  <si>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</si>
  <si>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</si>
  <si>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</si>
  <si>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</si>
  <si>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</si>
  <si>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</si>
  <si>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</si>
  <si>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</si>
  <si>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</si>
  <si>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</si>
  <si>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</si>
  <si>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</si>
  <si>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</si>
  <si>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</si>
  <si>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</si>
  <si>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</si>
  <si>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</si>
  <si>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</si>
  <si>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</si>
  <si>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</si>
  <si>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</si>
  <si>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</si>
  <si>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</si>
  <si>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</si>
  <si>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</si>
  <si>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</si>
  <si>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</si>
  <si>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</si>
  <si>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</si>
  <si>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</si>
  <si>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</si>
  <si>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</si>
  <si>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</si>
  <si>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</si>
  <si>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</si>
  <si>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</si>
  <si>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</si>
  <si>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</si>
  <si>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</si>
  <si>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</si>
  <si>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</si>
  <si>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</si>
  <si>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</si>
  <si>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</si>
  <si>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</si>
  <si>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</si>
  <si>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</si>
  <si>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</si>
  <si>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</si>
  <si>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</si>
  <si>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</si>
  <si>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</si>
  <si>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</si>
  <si>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</si>
  <si>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</si>
  <si>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</si>
  <si>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</si>
  <si>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</si>
  <si>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</si>
  <si>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</si>
  <si>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</si>
  <si>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</si>
  <si>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</si>
  <si>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</si>
  <si>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</si>
  <si>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</si>
  <si>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</si>
  <si>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</si>
  <si>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</si>
  <si>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</si>
  <si>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</si>
  <si>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</si>
  <si>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</si>
  <si>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</si>
  <si>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</si>
  <si>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</si>
  <si>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</si>
  <si>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</si>
  <si>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</si>
  <si>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</si>
  <si>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</si>
  <si>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</si>
  <si>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</si>
  <si>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</si>
  <si>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</si>
  <si>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</si>
  <si>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</si>
  <si>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</si>
  <si>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</si>
  <si>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</si>
  <si>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</si>
  <si>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</si>
  <si>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</si>
  <si>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</si>
  <si>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</si>
  <si>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</si>
  <si>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</si>
  <si>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</si>
  <si>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</si>
  <si>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</si>
  <si>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</si>
  <si>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</si>
  <si>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</si>
  <si>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</si>
  <si>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</si>
  <si>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</si>
  <si>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</si>
  <si>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</si>
  <si>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</si>
  <si>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</si>
  <si>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</si>
  <si>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</si>
  <si>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</si>
  <si>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</si>
  <si>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</si>
  <si>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</si>
  <si>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</si>
  <si>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</si>
  <si>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</si>
  <si>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</si>
  <si>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</si>
  <si>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</si>
  <si>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</si>
  <si>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</si>
  <si>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</si>
  <si>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</si>
  <si>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</si>
  <si>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</si>
  <si>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</si>
  <si>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</si>
  <si>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</si>
  <si>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</si>
  <si>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</si>
  <si>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</si>
  <si>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</si>
  <si>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</si>
  <si>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</si>
  <si>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</si>
  <si>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</si>
  <si>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</si>
  <si>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</si>
  <si>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</si>
  <si>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</si>
  <si>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</si>
  <si>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</si>
  <si>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</si>
  <si>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</si>
  <si>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</si>
  <si>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</si>
  <si>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</si>
  <si>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</si>
  <si>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</si>
  <si>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</si>
  <si>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</si>
  <si>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</si>
  <si>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</si>
  <si>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</si>
  <si>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</si>
  <si>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</si>
  <si>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</si>
  <si>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</si>
  <si>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</si>
  <si>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</si>
  <si>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</si>
  <si>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</si>
  <si>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</si>
  <si>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</si>
  <si>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</si>
  <si>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</si>
  <si>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</si>
  <si>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</si>
  <si>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</si>
  <si>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</si>
  <si>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</si>
  <si>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</si>
  <si>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</si>
  <si>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</si>
  <si>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</si>
  <si>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</si>
  <si>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</si>
  <si>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</si>
  <si>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</si>
  <si>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</si>
  <si>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</si>
  <si>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</si>
  <si>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</si>
  <si>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</si>
  <si>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</si>
  <si>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</si>
  <si>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</si>
  <si>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</si>
  <si>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</si>
  <si>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</si>
  <si>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</si>
  <si>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</si>
  <si>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</si>
  <si>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</si>
  <si>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</si>
  <si>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</si>
  <si>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</si>
  <si>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</si>
  <si>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</si>
  <si>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</si>
  <si>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</si>
  <si>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</si>
  <si>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</si>
  <si>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</si>
  <si>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</si>
  <si>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</si>
  <si>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</si>
  <si>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</si>
  <si>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</si>
  <si>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</si>
  <si>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</si>
  <si>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</si>
  <si>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</si>
  <si>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</si>
  <si>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</si>
  <si>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</si>
  <si>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</si>
  <si>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</si>
  <si>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</si>
  <si>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</si>
  <si>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</si>
  <si>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</si>
  <si>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</si>
  <si>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</si>
  <si>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</si>
  <si>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</si>
  <si>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</si>
  <si>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</si>
  <si>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</si>
  <si>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</si>
  <si>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</si>
  <si>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</si>
  <si>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</si>
  <si>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</si>
  <si>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</si>
  <si>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</si>
  <si>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</si>
  <si>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</si>
  <si>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</si>
  <si>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</si>
  <si>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</si>
  <si>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</si>
  <si>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</si>
  <si>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</si>
  <si>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</si>
  <si>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</si>
  <si>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</si>
  <si>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</si>
  <si>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</si>
  <si>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</si>
  <si>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</si>
  <si>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</si>
  <si>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</si>
  <si>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</si>
  <si>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</si>
  <si>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</si>
  <si>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</si>
  <si>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</si>
  <si>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</si>
  <si>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</si>
  <si>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</si>
  <si>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</si>
  <si>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</si>
  <si>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</si>
  <si>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</si>
  <si>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</si>
  <si>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</si>
  <si>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</si>
  <si>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</si>
  <si>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</si>
  <si>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</si>
  <si>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</si>
  <si>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</si>
  <si>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</si>
  <si>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</si>
  <si>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</si>
  <si>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</si>
  <si>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</si>
  <si>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</si>
  <si>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</si>
  <si>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</si>
  <si>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</si>
  <si>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</si>
  <si>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</si>
  <si>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</si>
  <si>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</si>
  <si>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</si>
  <si>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</si>
  <si>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</si>
  <si>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</si>
  <si>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</si>
  <si>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</si>
  <si>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</si>
  <si>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</si>
  <si>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</si>
  <si>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</si>
  <si>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</si>
  <si>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</si>
  <si>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</si>
  <si>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</si>
  <si>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</si>
  <si>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</si>
  <si>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</si>
  <si>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</si>
  <si>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</si>
  <si>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</si>
  <si>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</si>
  <si>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</si>
  <si>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</si>
  <si>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</si>
  <si>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</si>
  <si>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</si>
  <si>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</si>
  <si>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</si>
  <si>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</si>
  <si>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</si>
  <si>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</si>
  <si>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</si>
  <si>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</si>
  <si>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</si>
  <si>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</si>
  <si>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</si>
  <si>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</si>
  <si>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</si>
  <si>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</si>
  <si>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</si>
  <si>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</si>
  <si>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</si>
  <si>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</si>
  <si>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</si>
  <si>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</si>
  <si>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</si>
  <si>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</si>
  <si>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</si>
  <si>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</si>
  <si>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</si>
  <si>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</si>
  <si>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</si>
  <si>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</si>
  <si>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</si>
  <si>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</si>
  <si>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</si>
  <si>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</si>
  <si>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</si>
  <si>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</si>
  <si>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</si>
  <si>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</si>
  <si>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</si>
  <si>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</si>
  <si>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</si>
  <si>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</si>
  <si>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</si>
  <si>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</si>
  <si>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</si>
  <si>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</si>
  <si>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</si>
  <si>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</si>
  <si>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</si>
  <si>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</si>
  <si>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</si>
  <si>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</si>
  <si>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</si>
  <si>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</si>
  <si>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</si>
  <si>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</si>
  <si>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</si>
  <si>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</si>
  <si>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</si>
  <si>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</si>
  <si>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</si>
  <si>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</si>
  <si>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</si>
  <si>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</si>
  <si>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</si>
  <si>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</si>
  <si>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</si>
  <si>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</si>
  <si>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</si>
  <si>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</si>
  <si>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</si>
  <si>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</si>
  <si>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</si>
  <si>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</si>
  <si>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</si>
  <si>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</si>
  <si>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</si>
  <si>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</si>
  <si>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</si>
  <si>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</si>
  <si>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</si>
  <si>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</si>
  <si>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</si>
  <si>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</si>
  <si>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</si>
  <si>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</si>
  <si>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</si>
  <si>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</si>
  <si>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</si>
  <si>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</si>
  <si>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</si>
  <si>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</si>
  <si>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</si>
  <si>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</si>
  <si>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</si>
  <si>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</si>
  <si>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</si>
  <si>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</si>
  <si>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</si>
  <si>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</si>
  <si>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</si>
  <si>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</si>
  <si>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</si>
  <si>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</si>
  <si>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</si>
  <si>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</si>
  <si>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</si>
  <si>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</si>
  <si>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</si>
  <si>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</si>
  <si>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</si>
  <si>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</si>
  <si>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</si>
  <si>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</si>
  <si>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</si>
  <si>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</si>
  <si>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</si>
  <si>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</si>
  <si>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</si>
  <si>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</si>
  <si>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</si>
  <si>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</si>
  <si>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</si>
  <si>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</si>
  <si>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</si>
  <si>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</si>
  <si>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</si>
  <si>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</si>
  <si>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</si>
  <si>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</si>
  <si>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</si>
  <si>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</si>
  <si>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</si>
  <si>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</si>
  <si>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</si>
  <si>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</si>
  <si>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</si>
  <si>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</si>
  <si>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</si>
  <si>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</si>
  <si>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</si>
  <si>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</si>
  <si>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</si>
  <si>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</si>
  <si>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</si>
  <si>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</si>
  <si>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</si>
  <si>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</si>
  <si>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</si>
  <si>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</si>
  <si>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</si>
  <si>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</si>
  <si>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</si>
  <si>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</si>
  <si>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</si>
  <si>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</si>
  <si>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</si>
  <si>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</si>
  <si>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</si>
  <si>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</si>
  <si>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</si>
  <si>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</si>
  <si>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</si>
  <si>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</si>
  <si>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</si>
  <si>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</si>
  <si>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</si>
  <si>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</si>
  <si>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</si>
  <si>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</si>
  <si>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</si>
  <si>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</si>
  <si>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</si>
  <si>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</si>
  <si>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</si>
  <si>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</si>
  <si>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</si>
  <si>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</si>
  <si>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</si>
  <si>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</si>
  <si>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</si>
  <si>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</si>
  <si>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</si>
  <si>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</si>
  <si>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</si>
  <si>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</si>
  <si>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</si>
  <si>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</si>
  <si>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</si>
  <si>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</si>
  <si>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</si>
  <si>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</si>
  <si>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</si>
  <si>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</si>
  <si>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</si>
  <si>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</si>
  <si>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</si>
  <si>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</si>
  <si>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</si>
  <si>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</si>
  <si>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</si>
  <si>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</si>
  <si>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</si>
  <si>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</si>
  <si>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</si>
  <si>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</si>
  <si>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</si>
  <si>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</si>
  <si>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</si>
  <si>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</si>
  <si>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</si>
  <si>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</si>
  <si>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</si>
  <si>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</si>
  <si>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</si>
  <si>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</si>
  <si>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</si>
  <si>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</si>
  <si>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</si>
  <si>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</si>
  <si>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</si>
  <si>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</si>
  <si>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</si>
  <si>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</si>
  <si>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</si>
  <si>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</si>
  <si>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</si>
  <si>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</si>
  <si>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</si>
  <si>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</si>
  <si>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</si>
  <si>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</si>
  <si>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</si>
  <si>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</si>
  <si>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</si>
  <si>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</si>
  <si>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</si>
  <si>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</si>
  <si>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</si>
  <si>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</si>
  <si>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</si>
  <si>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</si>
  <si>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</si>
  <si>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</si>
  <si>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</si>
  <si>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</si>
  <si>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</si>
  <si>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</si>
  <si>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</si>
  <si>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</si>
  <si>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</si>
  <si>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</si>
  <si>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</si>
  <si>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</si>
  <si>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</si>
  <si>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</si>
  <si>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</si>
  <si>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</si>
  <si>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</si>
  <si>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</si>
  <si>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</si>
  <si>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</si>
  <si>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</si>
  <si>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</si>
  <si>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</si>
  <si>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</si>
  <si>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</si>
  <si>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</si>
  <si>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</si>
  <si>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</si>
  <si>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</si>
  <si>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</si>
  <si>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</si>
  <si>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</si>
  <si>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</si>
  <si>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</si>
  <si>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</si>
  <si>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</si>
  <si>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</si>
  <si>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</si>
  <si>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</si>
  <si>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</si>
  <si>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</si>
  <si>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</si>
  <si>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</si>
  <si>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</si>
  <si>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</si>
  <si>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</si>
  <si>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</si>
  <si>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</si>
  <si>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</si>
  <si>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</si>
  <si>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</si>
  <si>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</si>
  <si>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</si>
  <si>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</si>
  <si>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</si>
  <si>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</si>
  <si>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</si>
  <si>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</si>
  <si>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</si>
  <si>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</si>
  <si>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</si>
  <si>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</si>
  <si>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</si>
  <si>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</si>
  <si>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</si>
  <si>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</si>
  <si>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</si>
  <si>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</si>
  <si>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</si>
  <si>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</si>
  <si>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</si>
  <si>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</si>
  <si>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</si>
  <si>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</si>
  <si>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</si>
  <si>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</si>
  <si>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</si>
  <si>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</si>
  <si>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</si>
  <si>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</si>
  <si>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</si>
  <si>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</si>
  <si>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</si>
  <si>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</si>
  <si>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</si>
  <si>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</si>
  <si>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</si>
  <si>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</si>
  <si>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</si>
  <si>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</si>
  <si>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</si>
  <si>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</si>
  <si>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</si>
  <si>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</si>
  <si>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</si>
  <si>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</si>
  <si>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</si>
  <si>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</si>
  <si>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</si>
  <si>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</si>
  <si>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</si>
  <si>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</si>
  <si>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</si>
  <si>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</si>
  <si>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</si>
  <si>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</si>
  <si>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</si>
  <si>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</si>
  <si>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</si>
  <si>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</si>
  <si>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</si>
  <si>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</si>
  <si>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</si>
  <si>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</si>
  <si>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</si>
  <si>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</si>
  <si>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</si>
  <si>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</si>
  <si>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</si>
  <si>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</si>
  <si>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</si>
  <si>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</si>
  <si>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</si>
  <si>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</si>
  <si>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</si>
  <si>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</si>
  <si>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</si>
  <si>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</si>
  <si>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</si>
  <si>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</si>
  <si>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</si>
  <si>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</si>
  <si>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</si>
  <si>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</si>
  <si>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</si>
  <si>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</si>
  <si>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</si>
  <si>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</si>
  <si>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</si>
  <si>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</si>
  <si>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</si>
  <si>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</si>
  <si>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</si>
  <si>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</si>
  <si>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</si>
  <si>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</si>
  <si>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</si>
  <si>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</si>
  <si>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</si>
  <si>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</si>
  <si>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</si>
  <si>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</si>
  <si>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</si>
  <si>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</si>
  <si>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</si>
  <si>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</si>
  <si>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</si>
  <si>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</si>
  <si>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</si>
  <si>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</si>
  <si>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</si>
  <si>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</si>
  <si>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</si>
  <si>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</si>
  <si>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</si>
  <si>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</si>
  <si>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</si>
  <si>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</si>
  <si>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</si>
  <si>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</si>
  <si>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</si>
  <si>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</si>
  <si>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</si>
  <si>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</si>
  <si>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</si>
  <si>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</si>
  <si>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</si>
  <si>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</si>
  <si>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</si>
  <si>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</si>
  <si>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</si>
  <si>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</si>
  <si>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</si>
  <si>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</si>
  <si>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</si>
  <si>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</si>
  <si>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</si>
  <si>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</si>
  <si>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</si>
  <si>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</si>
  <si>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</si>
  <si>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</si>
  <si>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</si>
  <si>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</si>
  <si>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</si>
  <si>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</si>
  <si>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</si>
  <si>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</si>
  <si>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</si>
  <si>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</si>
  <si>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</si>
  <si>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</si>
  <si>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</si>
  <si>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</si>
  <si>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</si>
  <si>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</si>
  <si>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</si>
  <si>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</si>
  <si>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</si>
  <si>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</si>
  <si>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</si>
  <si>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</si>
  <si>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</si>
  <si>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</si>
  <si>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</si>
  <si>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</si>
  <si>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</si>
  <si>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</si>
  <si>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</si>
  <si>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</si>
  <si>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</si>
  <si>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</si>
  <si>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</si>
  <si>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</si>
  <si>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</si>
  <si>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</si>
  <si>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</si>
  <si>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</si>
  <si>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</si>
  <si>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</si>
  <si>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</si>
  <si>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</si>
  <si>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</si>
  <si>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</si>
  <si>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</si>
  <si>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</si>
  <si>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</si>
  <si>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</si>
  <si>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</si>
  <si>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</si>
  <si>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</si>
  <si>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</si>
  <si>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</si>
  <si>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</si>
  <si>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</si>
  <si>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</si>
  <si>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</si>
  <si>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</si>
  <si>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</si>
  <si>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</si>
  <si>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</si>
  <si>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</si>
  <si>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</si>
  <si>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</si>
  <si>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</si>
  <si>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</si>
  <si>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</si>
  <si>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</si>
  <si>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</si>
  <si>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</si>
  <si>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</si>
  <si>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</si>
  <si>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</si>
  <si>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</si>
  <si>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</si>
  <si>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</si>
  <si>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</si>
  <si>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</si>
  <si>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</si>
  <si>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</si>
  <si>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</si>
  <si>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</si>
  <si>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</si>
  <si>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</si>
  <si>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</si>
  <si>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</si>
  <si>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</si>
  <si>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</si>
  <si>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</si>
  <si>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</si>
  <si>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</si>
  <si>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</si>
  <si>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</si>
  <si>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</si>
  <si>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</si>
  <si>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</si>
  <si>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</si>
  <si>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</si>
  <si>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</si>
  <si>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</si>
  <si>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</si>
  <si>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</si>
  <si>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</si>
  <si>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</si>
  <si>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</si>
  <si>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</si>
  <si>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</si>
  <si>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</si>
  <si>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</si>
  <si>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</si>
  <si>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</si>
  <si>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</si>
  <si>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</si>
  <si>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</si>
  <si>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</si>
  <si>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</si>
  <si>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</si>
  <si>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</si>
  <si>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</si>
  <si>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</si>
  <si>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</si>
  <si>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</si>
  <si>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</si>
  <si>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</si>
  <si>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</si>
  <si>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</si>
  <si>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</si>
  <si>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</si>
  <si>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</si>
  <si>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</si>
  <si>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</si>
  <si>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</si>
  <si>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</si>
  <si>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</si>
  <si>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</si>
  <si>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</si>
  <si>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</si>
  <si>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</si>
  <si>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</si>
  <si>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</si>
  <si>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</si>
  <si>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</si>
  <si>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</si>
  <si>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</si>
  <si>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</si>
  <si>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</si>
  <si>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</si>
  <si>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</si>
  <si>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</si>
  <si>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</si>
  <si>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</si>
  <si>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</si>
  <si>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</si>
  <si>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</si>
  <si>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</si>
  <si>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</si>
  <si>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</si>
  <si>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</si>
  <si>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</si>
  <si>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</si>
  <si>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</si>
  <si>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</si>
  <si>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</si>
  <si>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</si>
  <si>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</si>
  <si>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</si>
  <si>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</si>
  <si>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</si>
  <si>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</si>
  <si>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</si>
  <si>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</si>
  <si>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</si>
  <si>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</si>
  <si>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</si>
  <si>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</si>
  <si>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</si>
  <si>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</si>
  <si>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</si>
  <si>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</si>
  <si>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</si>
  <si>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</si>
  <si>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</si>
  <si>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</si>
  <si>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</si>
  <si>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</si>
  <si>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</si>
  <si>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</si>
  <si>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</si>
  <si>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</si>
  <si>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</si>
  <si>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</si>
  <si>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</si>
  <si>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</si>
  <si>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</si>
  <si>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</si>
  <si>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</si>
  <si>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</si>
  <si>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</si>
  <si>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</si>
  <si>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</si>
  <si>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</si>
  <si>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</si>
  <si>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</si>
  <si>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</si>
  <si>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</si>
  <si>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</si>
  <si>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</si>
  <si>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</si>
  <si>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</si>
  <si>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</si>
  <si>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</si>
  <si>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</si>
  <si>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</si>
  <si>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</si>
  <si>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</si>
  <si>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</si>
  <si>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</si>
  <si>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</si>
  <si>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</si>
  <si>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</si>
  <si>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</si>
  <si>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</si>
  <si>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</si>
  <si>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</si>
  <si>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</si>
  <si>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</si>
  <si>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</si>
  <si>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</si>
  <si>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</si>
  <si>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</si>
  <si>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</si>
  <si>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</si>
  <si>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</si>
  <si>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</si>
  <si>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</si>
  <si>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</si>
  <si>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</si>
  <si>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</si>
  <si>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</si>
  <si>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</si>
  <si>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</si>
  <si>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</si>
  <si>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</si>
  <si>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</si>
  <si>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</si>
  <si>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</si>
  <si>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</si>
  <si>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</si>
  <si>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</si>
  <si>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</si>
  <si>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</si>
  <si>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</si>
  <si>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</si>
  <si>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</si>
  <si>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</si>
  <si>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</si>
  <si>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</si>
  <si>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</si>
  <si>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</si>
  <si>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</si>
  <si>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</si>
  <si>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</si>
  <si>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</si>
  <si>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</si>
  <si>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</si>
  <si>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</si>
  <si>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</si>
  <si>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</si>
  <si>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</si>
  <si>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</si>
  <si>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</si>
  <si>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</si>
  <si>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</si>
  <si>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</si>
  <si>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</si>
  <si>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</si>
  <si>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</si>
  <si>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</si>
  <si>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</si>
  <si>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</si>
  <si>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</si>
  <si>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</si>
  <si>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</si>
  <si>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</si>
  <si>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</si>
  <si>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</si>
  <si>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</si>
  <si>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</si>
  <si>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</si>
  <si>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</si>
  <si>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</si>
  <si>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</si>
  <si>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</si>
  <si>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</si>
  <si>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</si>
  <si>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</si>
  <si>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</si>
  <si>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</si>
  <si>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</si>
  <si>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</si>
  <si>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</si>
  <si>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</si>
  <si>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</si>
  <si>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</si>
  <si>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</si>
  <si>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</si>
  <si>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</si>
  <si>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</si>
  <si>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</si>
  <si>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</si>
  <si>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</si>
  <si>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</si>
  <si>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</si>
  <si>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</si>
  <si>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</si>
  <si>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</si>
  <si>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</si>
  <si>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</si>
  <si>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</si>
  <si>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</si>
  <si>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</si>
  <si>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</si>
  <si>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</si>
  <si>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</si>
  <si>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</si>
  <si>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</si>
  <si>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</si>
  <si>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</si>
  <si>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</si>
  <si>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</si>
  <si>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</si>
  <si>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</si>
  <si>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</si>
  <si>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</si>
  <si>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</si>
  <si>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</si>
  <si>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</si>
  <si>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</si>
  <si>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</si>
  <si>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</si>
  <si>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</si>
  <si>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</si>
  <si>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</si>
  <si>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</si>
  <si>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</si>
  <si>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</si>
  <si>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</si>
  <si>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</si>
  <si>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</si>
  <si>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</si>
  <si>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</si>
  <si>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</si>
  <si>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</si>
  <si>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</si>
  <si>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</si>
  <si>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</si>
  <si>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</si>
  <si>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</si>
  <si>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</si>
  <si>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</si>
  <si>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</si>
  <si>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</si>
  <si>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</si>
  <si>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</si>
  <si>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</si>
  <si>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</si>
  <si>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</si>
  <si>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</si>
  <si>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</si>
  <si>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</si>
  <si>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</si>
  <si>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</si>
  <si>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</si>
  <si>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</si>
  <si>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</si>
  <si>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</si>
  <si>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</si>
  <si>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</si>
  <si>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</si>
  <si>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</si>
  <si>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</si>
  <si>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</si>
  <si>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</si>
  <si>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</si>
  <si>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</si>
  <si>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</si>
  <si>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</si>
  <si>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</si>
  <si>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</si>
  <si>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</si>
  <si>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</si>
  <si>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</si>
  <si>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</si>
  <si>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</si>
  <si>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</si>
  <si>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</si>
  <si>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</si>
  <si>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</si>
  <si>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</si>
  <si>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</si>
  <si>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</si>
  <si>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</si>
  <si>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</si>
  <si>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</si>
  <si>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</si>
  <si>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</si>
  <si>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</si>
  <si>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</si>
  <si>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</si>
  <si>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</si>
  <si>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</si>
  <si>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</si>
  <si>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</si>
  <si>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</si>
  <si>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</si>
  <si>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</si>
  <si>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</si>
  <si>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</si>
  <si>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</si>
  <si>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</si>
  <si>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</si>
  <si>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</si>
  <si>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</si>
  <si>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</si>
  <si>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</si>
  <si>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</si>
  <si>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</si>
  <si>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</si>
  <si>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</si>
  <si>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</si>
  <si>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</si>
  <si>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</si>
  <si>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</si>
  <si>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</si>
  <si>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</si>
  <si>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</si>
  <si>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</si>
  <si>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</si>
  <si>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</si>
  <si>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</si>
  <si>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</si>
  <si>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</si>
  <si>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</si>
  <si>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</si>
  <si>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</si>
  <si>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</si>
  <si>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</si>
  <si>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</si>
  <si>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</si>
  <si>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</si>
  <si>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</si>
  <si>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</si>
  <si>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</si>
  <si>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</si>
  <si>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</si>
  <si>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</si>
  <si>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</si>
  <si>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</si>
  <si>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</si>
  <si>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</si>
  <si>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</si>
  <si>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</si>
  <si>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</si>
  <si>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</si>
  <si>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</si>
  <si>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</si>
  <si>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</si>
  <si>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</si>
  <si>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</si>
  <si>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</si>
  <si>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</si>
  <si>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</si>
  <si>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</si>
  <si>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</si>
  <si>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</si>
  <si>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</si>
  <si>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</si>
  <si>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</si>
  <si>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</si>
  <si>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</si>
  <si>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</si>
  <si>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</si>
  <si>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</si>
  <si>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</si>
  <si>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</si>
  <si>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</si>
  <si>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</si>
  <si>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</si>
  <si>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</si>
  <si>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</si>
  <si>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</si>
  <si>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</si>
  <si>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</si>
  <si>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</si>
  <si>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</si>
  <si>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</si>
  <si>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</si>
  <si>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</si>
  <si>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</si>
  <si>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</si>
  <si>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</si>
  <si>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</si>
  <si>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</si>
  <si>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</si>
  <si>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</si>
  <si>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</si>
  <si>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</si>
  <si>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</si>
  <si>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</si>
  <si>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</si>
  <si>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</si>
  <si>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</si>
  <si>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</si>
  <si>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</si>
  <si>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</si>
  <si>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</si>
  <si>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</si>
  <si>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</si>
  <si>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</si>
  <si>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</si>
  <si>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</si>
  <si>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</si>
  <si>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</si>
  <si>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</si>
  <si>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</si>
  <si>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</si>
  <si>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</si>
  <si>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</si>
  <si>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</si>
  <si>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</si>
  <si>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</si>
  <si>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</si>
  <si>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</si>
  <si>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</si>
  <si>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</si>
  <si>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</si>
  <si>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</si>
  <si>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</si>
  <si>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</si>
  <si>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</si>
  <si>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</si>
  <si>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</si>
  <si>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</si>
  <si>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</si>
  <si>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</si>
  <si>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</si>
  <si>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</si>
  <si>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</si>
  <si>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</si>
  <si>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</si>
  <si>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</si>
  <si>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</si>
  <si>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</si>
  <si>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</si>
  <si>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</si>
  <si>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</si>
  <si>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</si>
  <si>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</si>
  <si>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</si>
  <si>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</si>
  <si>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</si>
  <si>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</si>
  <si>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</si>
  <si>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</si>
  <si>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</si>
  <si>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</si>
  <si>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</si>
  <si>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</si>
  <si>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</si>
  <si>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</si>
  <si>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</si>
  <si>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</si>
  <si>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</si>
  <si>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</si>
  <si>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</si>
  <si>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</si>
  <si>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</si>
  <si>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</si>
  <si>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</si>
  <si>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</si>
  <si>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</si>
  <si>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</si>
  <si>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</si>
  <si>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</si>
  <si>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</si>
  <si>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</si>
  <si>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</si>
  <si>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</si>
  <si>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</si>
  <si>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</si>
  <si>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</si>
  <si>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</si>
  <si>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</si>
  <si>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</si>
  <si>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</si>
  <si>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</si>
  <si>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</si>
  <si>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</si>
  <si>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</si>
  <si>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</si>
  <si>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</si>
  <si>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</si>
  <si>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</si>
  <si>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</si>
  <si>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</si>
  <si>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</si>
  <si>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</si>
  <si>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</si>
  <si>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</si>
  <si>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</si>
  <si>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</si>
  <si>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</si>
  <si>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</si>
  <si>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</si>
  <si>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</si>
  <si>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</si>
  <si>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</si>
  <si>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</si>
  <si>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</si>
  <si>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</si>
  <si>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</si>
  <si>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</si>
  <si>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</si>
  <si>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</si>
  <si>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</si>
  <si>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</si>
  <si>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</si>
  <si>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</si>
  <si>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</si>
  <si>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</si>
  <si>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</si>
  <si>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</si>
  <si>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</si>
  <si>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</si>
  <si>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</si>
  <si>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</si>
  <si>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</si>
  <si>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</si>
  <si>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</si>
  <si>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</si>
  <si>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</si>
  <si>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</si>
  <si>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</si>
  <si>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</si>
  <si>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</si>
  <si>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</si>
  <si>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</si>
  <si>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</si>
  <si>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</si>
  <si>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</si>
  <si>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</si>
  <si>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</si>
  <si>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</si>
  <si>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</si>
  <si>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</si>
  <si>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</si>
  <si>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</si>
  <si>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</si>
  <si>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</si>
  <si>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</si>
  <si>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</si>
  <si>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</si>
  <si>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</si>
  <si>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</si>
  <si>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</si>
  <si>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</si>
  <si>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</si>
  <si>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</si>
  <si>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</si>
  <si>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</si>
  <si>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</si>
  <si>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</si>
  <si>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</si>
  <si>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</si>
  <si>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</si>
  <si>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</si>
  <si>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</si>
  <si>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</si>
  <si>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</si>
  <si>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</si>
  <si>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</si>
  <si>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</si>
  <si>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</si>
  <si>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</si>
  <si>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</si>
  <si>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</si>
  <si>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</si>
  <si>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</si>
  <si>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</si>
  <si>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</si>
  <si>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</si>
  <si>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</si>
  <si>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</si>
  <si>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</si>
  <si>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</si>
  <si>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</si>
  <si>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</si>
  <si>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</si>
  <si>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</si>
  <si>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</si>
  <si>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</si>
  <si>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</si>
  <si>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</si>
  <si>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</si>
  <si>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</si>
  <si>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</si>
  <si>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</si>
  <si>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</si>
  <si>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</si>
  <si>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</si>
  <si>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</si>
  <si>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</si>
  <si>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</si>
  <si>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</si>
  <si>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</si>
  <si>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</si>
  <si>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</si>
  <si>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</si>
  <si>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</si>
  <si>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</si>
  <si>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</si>
  <si>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</si>
  <si>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</si>
  <si>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</si>
  <si>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</si>
  <si>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</si>
  <si>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</si>
  <si>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</si>
  <si>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</si>
  <si>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</si>
  <si>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</si>
  <si>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</si>
  <si>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</si>
  <si>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</si>
  <si>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</si>
  <si>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</si>
  <si>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</si>
  <si>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</si>
  <si>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</si>
  <si>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</si>
  <si>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</si>
  <si>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</si>
  <si>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</si>
  <si>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</si>
  <si>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</si>
  <si>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</si>
  <si>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</si>
  <si>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</si>
  <si>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</si>
  <si>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</si>
  <si>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</si>
  <si>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</si>
  <si>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</si>
  <si>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</si>
  <si>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</si>
  <si>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</si>
  <si>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</si>
  <si>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</si>
  <si>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</si>
  <si>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</si>
  <si>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</si>
  <si>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</si>
  <si>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</si>
  <si>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</si>
  <si>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</si>
  <si>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</si>
  <si>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</si>
  <si>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</si>
  <si>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</si>
  <si>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</si>
  <si>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</si>
  <si>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</si>
  <si>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</si>
  <si>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</si>
  <si>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</si>
  <si>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</si>
  <si>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</si>
  <si>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</si>
  <si>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</si>
  <si>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</si>
  <si>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</si>
  <si>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</si>
  <si>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</si>
  <si>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</si>
  <si>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</si>
  <si>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</si>
  <si>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</si>
  <si>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</si>
  <si>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</si>
  <si>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</si>
  <si>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</si>
  <si>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</si>
  <si>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</si>
  <si>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</si>
  <si>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</si>
  <si>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</si>
  <si>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</si>
  <si>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</si>
  <si>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</si>
  <si>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</si>
  <si>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</si>
  <si>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</si>
  <si>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</si>
  <si>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</si>
  <si>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</si>
  <si>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</si>
  <si>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</si>
  <si>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</si>
  <si>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</si>
  <si>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</si>
  <si>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</si>
  <si>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</si>
  <si>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</si>
  <si>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</si>
  <si>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</si>
  <si>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</si>
  <si>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</si>
  <si>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</si>
  <si>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</si>
  <si>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</si>
  <si>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</si>
  <si>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</si>
  <si>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</si>
  <si>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</si>
  <si>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</si>
  <si>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</si>
  <si>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</si>
  <si>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</si>
  <si>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</si>
  <si>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</si>
  <si>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</si>
  <si>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</si>
  <si>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</si>
  <si>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</si>
  <si>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</si>
  <si>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</si>
  <si>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</si>
  <si>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</si>
  <si>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</si>
  <si>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</si>
  <si>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</si>
  <si>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</si>
  <si>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</si>
  <si>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</si>
  <si>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</si>
  <si>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</si>
  <si>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</si>
  <si>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</si>
  <si>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</si>
  <si>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</si>
  <si>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</si>
  <si>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</si>
  <si>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</si>
  <si>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</si>
  <si>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</si>
  <si>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</si>
  <si>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</si>
  <si>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</si>
  <si>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</si>
  <si>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</si>
  <si>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</si>
  <si>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</si>
  <si>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</si>
  <si>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</si>
  <si>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</si>
  <si>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</si>
  <si>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</si>
  <si>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</si>
  <si>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</si>
  <si>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</si>
  <si>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</si>
  <si>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</si>
  <si>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</si>
  <si>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</si>
  <si>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</si>
  <si>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</si>
  <si>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</si>
  <si>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</si>
  <si>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</si>
  <si>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</si>
  <si>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</si>
  <si>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</si>
  <si>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</si>
  <si>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</si>
  <si>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</si>
  <si>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</si>
  <si>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</si>
  <si>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</si>
  <si>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</si>
  <si>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</si>
  <si>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</si>
  <si>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</si>
  <si>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</si>
  <si>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</si>
  <si>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</si>
  <si>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</si>
  <si>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</si>
  <si>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</si>
  <si>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</si>
  <si>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</si>
  <si>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</si>
  <si>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</si>
  <si>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</si>
  <si>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</si>
  <si>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</si>
  <si>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</si>
  <si>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</si>
  <si>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</si>
  <si>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</si>
  <si>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</si>
  <si>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</si>
  <si>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</si>
  <si>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</si>
  <si>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</si>
  <si>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</si>
  <si>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</si>
  <si>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</si>
  <si>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</si>
  <si>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</si>
  <si>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</si>
  <si>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</si>
  <si>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</si>
  <si>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</si>
  <si>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</si>
  <si>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</si>
  <si>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</si>
  <si>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</si>
  <si>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</si>
  <si>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</si>
  <si>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</si>
  <si>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</si>
  <si>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</si>
  <si>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</si>
  <si>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</si>
  <si>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</si>
  <si>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</si>
  <si>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</si>
  <si>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</si>
  <si>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</si>
  <si>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</si>
  <si>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</si>
  <si>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</si>
  <si>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</si>
  <si>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</si>
  <si>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</si>
  <si>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</si>
  <si>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</si>
  <si>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</si>
  <si>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</si>
  <si>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</si>
  <si>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</si>
  <si>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</si>
  <si>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</si>
  <si>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</si>
  <si>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</si>
  <si>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</si>
  <si>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</si>
  <si>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</si>
  <si>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</si>
  <si>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</si>
  <si>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</si>
  <si>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</si>
  <si>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</si>
  <si>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</si>
  <si>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</si>
  <si>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</si>
  <si>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</si>
  <si>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</si>
  <si>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</si>
  <si>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</si>
  <si>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</si>
  <si>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</si>
  <si>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</si>
  <si>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</si>
  <si>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</si>
  <si>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</si>
  <si>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</si>
  <si>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</si>
  <si>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</si>
  <si>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</si>
  <si>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</si>
  <si>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</si>
  <si>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</si>
  <si>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</si>
  <si>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</si>
  <si>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</si>
  <si>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</si>
  <si>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</si>
  <si>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</si>
  <si>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</si>
  <si>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</si>
  <si>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</si>
  <si>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</si>
  <si>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</si>
  <si>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</si>
  <si>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</si>
  <si>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</si>
  <si>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</si>
  <si>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</si>
  <si>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</si>
  <si>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</si>
  <si>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</si>
  <si>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</si>
  <si>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</si>
  <si>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</si>
  <si>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</si>
  <si>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</si>
  <si>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</si>
  <si>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</si>
  <si>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</si>
  <si>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</si>
  <si>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</si>
  <si>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</si>
  <si>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</si>
  <si>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</si>
  <si>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</si>
  <si>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</si>
  <si>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</si>
  <si>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</si>
  <si>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</si>
  <si>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</si>
  <si>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</si>
  <si>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</si>
  <si>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</si>
  <si>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</si>
  <si>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</si>
  <si>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</si>
  <si>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</si>
  <si>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</si>
  <si>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</si>
  <si>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</si>
  <si>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</si>
  <si>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</si>
  <si>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</si>
  <si>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</si>
  <si>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</si>
  <si>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</si>
  <si>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</si>
  <si>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</si>
  <si>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</si>
  <si>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</si>
  <si>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</si>
  <si>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</si>
  <si>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</si>
  <si>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</si>
  <si>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</si>
  <si>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</si>
  <si>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</si>
  <si>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</si>
  <si>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</si>
  <si>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</si>
  <si>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</si>
  <si>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</si>
  <si>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</si>
  <si>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</si>
  <si>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</si>
  <si>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</si>
  <si>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</si>
  <si>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</si>
  <si>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</si>
  <si>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</si>
  <si>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</si>
  <si>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</si>
  <si>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</si>
  <si>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</si>
  <si>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</si>
  <si>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</si>
  <si>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</si>
  <si>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</si>
  <si>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</si>
  <si>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</si>
  <si>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</si>
  <si>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</si>
  <si>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</si>
  <si>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</si>
  <si>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</si>
  <si>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</si>
  <si>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</si>
  <si>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</si>
  <si>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</si>
  <si>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</si>
  <si>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</si>
  <si>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</si>
  <si>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</si>
  <si>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</si>
  <si>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</si>
  <si>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</si>
  <si>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</si>
  <si>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</si>
  <si>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</si>
  <si>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</si>
  <si>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</si>
  <si>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</si>
  <si>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</si>
  <si>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</si>
  <si>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</si>
  <si>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</si>
  <si>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</si>
  <si>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</si>
  <si>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</si>
  <si>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</si>
  <si>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</si>
  <si>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</si>
  <si>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</si>
  <si>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</si>
  <si>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</si>
  <si>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</si>
  <si>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</si>
  <si>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</si>
  <si>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</si>
  <si>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</si>
  <si>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</si>
  <si>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</si>
  <si>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</si>
  <si>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</si>
  <si>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</si>
  <si>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</si>
  <si>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</si>
  <si>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</si>
  <si>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</si>
  <si>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</si>
  <si>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</si>
  <si>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</si>
  <si>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</si>
  <si>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</si>
  <si>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</si>
  <si>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</si>
  <si>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</si>
  <si>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</si>
  <si>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</si>
  <si>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</si>
  <si>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</si>
  <si>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</si>
  <si>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</si>
  <si>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</si>
  <si>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</si>
  <si>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</si>
  <si>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</si>
  <si>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</si>
  <si>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</si>
  <si>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</si>
  <si>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</si>
  <si>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</si>
  <si>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</si>
  <si>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</si>
  <si>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</si>
  <si>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</si>
  <si>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</si>
  <si>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</si>
  <si>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</si>
  <si>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</si>
  <si>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</si>
  <si>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</si>
  <si>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</si>
  <si>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</si>
  <si>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</si>
  <si>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</si>
  <si>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</si>
  <si>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</si>
  <si>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</si>
  <si>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</si>
  <si>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</si>
  <si>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</si>
  <si>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</si>
  <si>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</si>
  <si>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</si>
  <si>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</si>
  <si>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</si>
  <si>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</si>
  <si>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</si>
  <si>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</si>
  <si>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</si>
  <si>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</si>
  <si>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</si>
  <si>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</si>
  <si>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</si>
  <si>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</si>
  <si>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</si>
  <si>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</si>
  <si>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</si>
  <si>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</si>
  <si>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</si>
  <si>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</si>
  <si>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</si>
  <si>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</si>
  <si>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</si>
  <si>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</si>
  <si>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</si>
  <si>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</si>
  <si>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</si>
  <si>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</si>
  <si>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</si>
  <si>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</si>
  <si>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</si>
  <si>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</si>
  <si>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</si>
  <si>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</si>
  <si>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</si>
  <si>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</si>
  <si>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</si>
  <si>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</si>
  <si>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</si>
  <si>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</si>
  <si>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</si>
  <si>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</si>
  <si>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</si>
  <si>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</si>
  <si>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</si>
  <si>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</si>
  <si>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</si>
  <si>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</si>
  <si>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</si>
  <si>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</si>
  <si>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</si>
  <si>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</si>
  <si>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</si>
  <si>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</si>
  <si>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</si>
  <si>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</si>
  <si>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</si>
  <si>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</si>
  <si>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</si>
  <si>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</si>
  <si>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</si>
  <si>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</si>
  <si>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</si>
  <si>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</si>
  <si>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</si>
  <si>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</si>
  <si>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</si>
  <si>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</si>
  <si>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</si>
  <si>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</si>
  <si>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</si>
  <si>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</si>
  <si>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</si>
  <si>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</si>
  <si>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</si>
  <si>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</si>
  <si>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</si>
  <si>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</si>
  <si>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</si>
  <si>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</si>
  <si>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</si>
  <si>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</si>
  <si>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</si>
  <si>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</si>
  <si>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</si>
  <si>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</si>
  <si>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</si>
  <si>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</si>
  <si>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</si>
  <si>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</si>
  <si>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</si>
  <si>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</si>
  <si>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</si>
  <si>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</si>
  <si>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</si>
  <si>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</si>
  <si>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</si>
  <si>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</si>
  <si>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</si>
  <si>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</si>
  <si>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</si>
  <si>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</si>
  <si>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</si>
  <si>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</si>
  <si>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</si>
  <si>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</si>
  <si>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</si>
  <si>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</si>
  <si>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</si>
  <si>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</si>
  <si>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</si>
  <si>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</si>
  <si>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</si>
  <si>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</si>
  <si>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</si>
  <si>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</si>
  <si>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</si>
  <si>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</si>
  <si>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</si>
  <si>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</si>
  <si>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</si>
  <si>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</si>
  <si>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</si>
  <si>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</si>
  <si>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</si>
  <si>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</si>
  <si>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</si>
  <si>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</si>
  <si>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</si>
  <si>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</si>
  <si>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</si>
  <si>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</si>
  <si>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</si>
  <si>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</si>
  <si>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PCM-20251119-00001665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</si>
</sst>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317.77484548611392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45980.72327141204</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45980.72327141204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45980.72327141204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45980.72327141204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45980.72327141204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45980.72327141204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45980.72327141204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45980.72327141204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45980.72327141204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45980.72327141204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45980.72327141204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45980.72327141204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45980.72327141204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45980.72327141204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45980.72327141204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45980.72327141204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45980.72327141204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45980.72327141204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45980.72327141204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45980.72327141204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45980.72327141204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45980.72327141204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45980.72327141204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45980.72327141204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45980.72327141204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45980.72327141204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45980.72327141204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45980.72327141204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45980.72327141204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45980.72327141204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45980.72327141204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45980.72327141204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45980.72327141204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45980.72327141204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45980.72327141204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45980.72327141204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45980.72327141204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45980.72327141204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45980.72327141204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45980.72327141204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45980.72327141204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45980.72327141204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45980.72327141204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45980.72327141204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45980.72327141204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45980.72327141204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45980.72327141204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45980.72327141204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45980.72327141204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45980.72327141204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45980.72327141204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45980.72327141204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45980.72327141204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45980.72327141204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45980.72327141204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155.72343344907858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45980.72327141204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45980.72327141204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45980.72327141204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45980.72327141204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45980.72327141204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45980.72327141204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45980.72327141204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45980.72327141204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45980.72327141204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45980.72327141204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45980.72327141204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45980.72327141204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45980.72327141204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45980.72327141204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45980.72327141204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45980.72327141204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45980.72327141204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45980.72327141204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45980.72327141204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45980.72327141204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45980.72327141204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45980.72327141204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45980.72327141204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45980.72327141204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45980.72327141204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45980.72327141204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45980.72327141204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45980.72327141204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45980.72327141204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45980.72327141204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45980.72327141204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45980.72327141204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45980.72327141204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45980.72327141204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45980.72327141204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45980.72327141204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45980.72327141204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45980.72327141204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45980.72327141204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45980.72327141204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45980.72327141204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45980.72327141204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45980.72327141204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45980.72327141204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45980.72327141204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45980.72327141204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45980.72327141204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45980.72327141204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45980.72327141204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45980.72327141204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45980.72327141204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45980.72327141204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45980.72327141204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45980.72327141204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45980.72327141204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45980.72327141204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45980.72327141204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45980.72327141204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45980.72327141204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45980.72327141204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45980.72327141204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45980.72327141204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45980.72327141204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45980.72327141204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45980.72327141204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45980.72327141204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45980.72327141204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45980.72327141204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45980.72327141204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45980.72327141204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45980.72327141204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45980.72327141204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45980.72327141204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45980.72327141204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45980.72327141204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45980.72327141204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45980.72327141204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45980.72327141204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45980.72327141204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45980.72327141204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45980.72327141204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45980.72327141204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45980.72327141204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45980.72327141204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45980.72327141204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45980.72327141204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45980.72327141204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45980.72327141204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45980.72327141204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45980.72327141204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45980.72327141204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45980.72327141204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45980.72327141204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45980.72327141204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45980.72327141204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45980.72327141204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45980.72327141204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45980.72327141204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45980.72327141204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45980.72327141204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45980.72327141204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45980.72327141204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45980.72327141204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45980.72327141204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45980.72327141204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45980.72327141204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45980.72327141204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45980.72327141204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45980.72327141204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45980.72327141204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45980.72327141204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45980.72327141204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45980.72327141204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45980.72327141204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45980.72327141204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45980.72327141204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45980.72327141204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45980.72327141204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45980.72327141204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45980.72327141204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45980.72327141204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45980.72327141204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45980.72327141204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45980.72327141204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45980.72327141204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45980.72327141204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45980.72327141204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45980.72327141204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45980.72327141204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45980.72327141204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45980.72327141204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45980.72327141204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45980.72327141204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45980.72327141204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45980.72327141204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45980.72327141204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45980.72327141204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45980.72327141204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45980.72327141204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45980.72327141204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45980.72327141204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45980.72327141204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45980.72327141204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45980.72327141204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45980.72327141204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45980.72327141204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45980.72327141204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45980.72327141204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45980.72327141204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45980.72327141204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45980.72327141204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45980.72327141204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45980.72327141204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45980.72327141204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45980.72327141204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45980.72327141204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45980.72327141204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45980.72327141204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45980.72327141204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45980.72327141204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45980.72327141204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45980.72327141204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45980.72327141204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45980.72327141204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45980.72327141204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45980.72327141204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45980.72327141204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45980.72327141204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45980.72327141204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45980.72327141204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45980.72327141204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45980.72327141204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45980.72327141204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45980.72327141204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45980.72327141204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45980.72327141204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45980.72327141204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45980.72327141204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45980.72327141204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45980.72327141204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45980.72327141204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45980.72327141204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45980.72327141204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45980.72327141204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45980.72327141204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45980.72327141204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45980.72327141204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45980.72327141204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45980.72327141204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45980.72327141204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45980.72327141204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45980.72327141204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45980.72327141204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45980.72327141204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45980.72327141204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45980.72327141204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45980.72327141204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45980.72327141204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45980.72327141204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45980.72327141204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45980.72327141204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45980.72327141204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45980.72327141204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45980.72327141204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45980.72327141204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45980.72327141204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45980.72327141204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45980.72327141204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45980.72327141204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45980.72327141204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45980.72327141204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45980.72327141204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45980.72327141204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45980.72327141204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45980.72327141204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45980.72327141204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45980.72327141204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45980.72327141204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45980.72327141204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45980.72327141204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45980.72327141204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45980.72327141204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45980.72327141204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45980.72327141204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45980.72327141204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45980.72327141204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45980.72327141204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45980.72327141204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45980.72327141204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45980.72327141204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45980.72327141204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45980.72327141204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45980.72327141204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45980.72327141204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45980.72327141204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45980.72327141204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45980.72327141204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45980.72327141204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45980.72327141204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45980.72327141204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45980.72327141204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45980.72327141204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45980.72327141204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45980.72327141204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45980.72327141204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45980.72327141204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45980.72327141204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45980.72327141204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45980.72327141204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45980.72327141204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45980.72327141204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45980.72327141204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45980.72327141204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45980.72327141204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45980.72327141204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45980.72327141204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45980.72327141204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45980.72327141204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45980.72327141204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45980.72327141204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45980.72327141204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45980.72327141204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45980.72327141204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45980.72327141204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45980.72327141204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45980.72327141204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45980.72327141204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45980.72327141204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45980.72327141204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45980.72327141204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45980.72327141204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45980.72327141204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45980.72327141204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45980.72327141204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45980.72327141204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45980.72327141204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45980.72327141204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45980.72327141204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45980.72327141204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45980.72327141204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45980.72327141204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45980.72327141204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45980.72327141204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45980.72327141204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45980.72327141204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45980.72327141204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45980.72327141204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45980.72327141204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45980.72327141204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45980.72327141204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45980.72327141204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45980.72327141204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45980.72327141204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45980.72327141204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45980.72327141204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45980.72327141204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45980.72327141204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45980.72327141204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45980.72327141204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45980.72327141204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45980.72327141204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45980.72327141204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45980.72327141204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45980.72327141204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45980.72327141204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45980.72327141204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45980.72327141204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45980.72327141204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45980.72327141204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45980.72327141204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45980.72327141204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45980.72327141204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45980.72327141204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45980.72327141204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45980.72327141204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45980.72327141204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45980.72327141204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45980.72327141204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45980.72327141204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45980.72327141204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45980.72327141204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45980.72327141204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45980.72327141204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45980.72327141204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45980.72327141204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45980.72327141204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45980.72327141204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45980.72327141204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45980.72327141204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45980.72327141204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45980.72327141204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45980.72327141204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45980.72327141204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45980.72327141204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45980.72327141204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45980.72327141204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45980.72327141204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45980.72327141204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45980.72327141204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45980.72327141204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45980.72327141204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45980.72327141204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45980.72327141204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45980.72327141204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45980.72327141204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45980.72327141204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45980.72327141204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45980.72327141204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45980.72327141204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45980.72327141204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45980.72327141204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45980.72327141204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45980.72327141204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45980.72327141204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45980.72327141204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45980.72327141204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45980.72327141204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45980.72327141204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45980.72327141204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45980.72327141204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45980.72327141204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45980.72327141204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45980.72327141204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45980.72327141204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45980.72327141204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45980.72327141204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45980.72327141204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45980.72327141204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45980.72327141204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45980.72327141204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45980.72327141204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45980.72327141204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45980.72327141204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45980.72327141204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45980.72327141204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45980.72327141204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45980.72327141204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45980.72327141204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45980.72327141204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45980.72327141204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45980.72327141204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45980.72327141204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45980.72327141204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45980.72327141204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45980.72327141204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45980.72327141204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45980.72327141204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45980.72327141204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45980.72327141204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45980.72327141204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45980.72327141204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45980.72327141204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45980.72327141204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45980.72327141204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45980.72327141204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45980.72327141204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45980.72327141204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45980.72327141204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45980.72327141204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45980.72327141204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45980.72327141204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45980.72327141204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45980.72327141204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45980.72327141204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45980.72327141204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45980.72327141204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45980.72327141204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45980.72327141204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45980.72327141204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45980.72327141204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45980.72327141204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45980.72327141204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45980.72327141204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45980.72327141204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45980.72327141204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45980.72327141204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45980.72327141204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45980.72327141204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45980.72327141204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45980.72327141204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45980.72327141204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45980.72327141204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45980.72327141204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45980.72327141204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45980.72327141204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45980.72327141204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45980.72327141204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45980.72327141204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45980.72327141204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45980.72327141204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45980.72327141204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45980.72327141204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45980.72327141204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45980.72327141204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45980.72327141204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45980.72327141204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45980.72327141204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45980.72327141204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45980.72327141204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45980.72327141204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45980.72327141204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45980.72327141204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45980.72327141204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45980.72327141204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45980.72327141204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45980.72327141204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45980.72327141204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45980.72327141204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45980.72327141204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45980.72327141204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45980.72327141204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45980.72327141204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45980.72327141204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45980.72327141204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45980.72327141204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45980.72327141204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45980.72327141204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45980.72327141204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45980.72327141204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45980.72327141204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45980.72327141204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45980.72327141204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45980.72327141204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45980.72327141204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45980.72327141204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45980.72327141204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45980.72327141204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45980.72327141204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45980.72327141204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45980.72327141204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45980.72327141204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45980.72327141204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45980.72327141204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45980.72327141204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45980.72327141204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45980.72327141204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45980.72327141204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45980.72327141204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45980.72327141204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45980.72327141204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45980.72327141204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45980.72327141204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45980.72327141204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45980.72327141204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45980.72327141204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45980.72327141204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45980.72327141204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45980.72327141204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45980.72327141204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45980.72327141204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45980.72327141204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45980.72327141204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45980.72327141204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45980.72327141204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45980.72327141204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45980.72327141204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45980.72327141204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45980.72327141204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45980.72327141204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45980.72327141204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45980.72327141204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45980.72327141204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45980.72327141204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45980.72327141204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45980.72327141204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45980.72327141204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45980.72327141204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45980.72327141204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45980.72327141204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45980.72327141204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45980.72327141204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45980.72327141204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45980.72327141204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45980.72327141204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45980.72327141204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45980.72327141204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45980.72327141204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45980.72327141204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45980.72327141204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45980.72327141204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45980.72327141204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45980.72327141204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45980.72327141204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45980.72327141204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45980.72327141204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45980.72327141204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45980.72327141204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45980.72327141204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45980.72327141204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45980.72327141204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45980.72327141204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45980.72327141204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45980.72327141204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45980.72327141204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45980.72327141204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45980.72327141204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45980.72327141204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45980.72327141204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45980.72327141204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45980.72327141204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45980.72327141204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45980.72327141204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45980.72327141204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45980.72327141204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45980.72327141204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45980.72327141204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45980.72327141204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45980.72327141204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45980.72327141204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45980.72327141204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45980.72327141204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45980.72327141204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45980.72327141204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45980.72327141204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45980.72327141204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45980.72327141204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45980.72327141204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45980.72327141204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45980.72327141204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45980.72327141204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45980.72327141204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45980.72327141204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45980.72327141204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45980.72327141204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45980.72327141204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45980.72327141204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45980.72327141204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45980.72327141204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45980.72327141204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45980.72327141204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45980.72327141204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45980.72327141204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45980.72327141204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45980.72327141204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45980.72327141204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45980.72327141204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45980.72327141204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45980.72327141204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45980.72327141204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45980.72327141204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45980.72327141204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45980.72327141204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45980.72327141204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45980.72327141204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45980.72327141204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45980.72327141204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45980.72327141204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45980.72327141204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45980.72327141204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45980.72327141204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45980.72327141204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45980.72327141204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45980.72327141204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45980.72327141204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45980.72327141204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45980.72327141204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45980.72327141204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45980.72327141204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45980.72327141204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45980.72327141204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45980.72327141204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45980.72327141204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45980.72327141204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45980.72327141204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45980.72327141204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45980.72327141204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45980.72327141204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45980.72327141204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45980.72327141204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45980.72327141204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45980.72327141204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45980.72327141204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45980.72327141204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45980.72327141204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45980.72327141204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45980.72327141204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45980.72327141204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45980.72327141204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45980.72327141204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45980.72327141204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45980.72327141204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45980.72327141204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45980.72327141204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45980.72327141204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45980.72327141204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45980.72327141204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45980.72327141204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45980.72327141204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45980.72327141204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45980.72327141204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45980.72327141204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45980.72327141204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45980.72327141204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45980.72327141204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45980.72327141204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45980.72327141204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45980.72327141204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45980.72327141204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45980.72327141204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45980.72327141204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45980.72327141204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45980.72327141204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45980.72327141204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45980.72327141204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45980.72327141204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45980.72327141204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45980.72327141204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45980.72327141204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45980.72327141204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45980.72327141204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45980.72327141204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45980.72327141204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45980.72327141204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45980.72327141204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45980.72327141204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45980.72327141204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45980.72327141204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45980.72327141204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45980.72327141204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45980.72327141204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45980.72327141204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45980.72327141204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45980.72327141204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45980.72327141204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45980.72327141204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45980.72327141204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45980.72327141204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45980.72327141204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45980.72327141204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45980.72327141204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45980.72327141204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45980.72327141204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45980.72327141204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45980.72327141204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45980.72327141204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45980.72327141204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45980.72327141204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45980.72327141204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45980.72327141204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45980.72327141204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45980.72327141204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45980.72327141204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45980.72327141204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45980.72327141204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45980.72327141204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45980.72327141204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45980.72327141204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45980.72327141204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45980.72327141204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45980.72327141204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45980.72327141204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45980.72327141204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45980.72327141204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45980.72327141204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45980.72327141204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45980.72327141204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45980.72327141204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45980.72327141204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45980.72327141204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45980.72327141204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45980.72327141204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45980.72327141204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45980.72327141204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45980.72327141204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45980.72327141204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45980.72327141204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45980.72327141204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45980.72327141204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45980.72327141204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45980.72327141204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45980.72327141204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45980.72327141204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45980.72327141204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45980.72327141204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45980.72327141204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45980.72327141204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45980.72327141204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45980.72327141204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45980.72327141204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45980.72327141204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45980.72327141204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45980.72327141204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45980.72327141204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45980.72327141204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45980.72327141204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45980.72327141204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45980.72327141204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45980.72327141204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45980.72327141204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45980.72327141204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45980.72327141204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45980.72327141204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45980.72327141204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45980.72327141204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45980.72327141204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45980.72327141204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45980.72327141204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45980.72327141204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45980.72327141204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45980.72327141204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45980.72327141204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45980.72327141204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45980.72327141204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45980.72327141204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45980.72327141204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45980.72327141204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45980.72327141204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45980.72327141204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45980.72327141204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45980.72327141204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45980.72327141204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45980.72327141204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45980.72327141204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45980.72327141204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45980.72327141204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45980.72327141204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45980.72327141204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45980.72327141204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45980.72327141204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45980.72327141204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45980.72327141204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45980.72327141204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45980.72327141204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45980.72327141204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45980.72327141204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45980.72327141204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45980.72327141204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45980.72327141204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45980.72327141204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45980.72327141204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45980.72327141204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45980.72327141204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45980.72327141204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45980.72327141204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45980.72327141204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45980.72327141204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45980.72327141204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45980.72327141204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45980.72327141204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45980.72327141204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45980.72327141204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45980.72327141204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45980.72327141204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45980.72327141204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45980.72327141204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45980.72327141204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45980.72327141204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45980.72327141204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45980.72327141204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45980.72327141204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45980.72327141204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45980.72327141204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45980.72327141204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45980.72327141204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45980.72327141204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45980.72327141204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45980.72327141204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45980.72327141204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45980.72327141204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45980.72327141204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45980.72327141204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45980.72327141204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45980.72327141204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45980.72327141204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45980.72327141204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45980.72327141204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45980.72327141204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45980.72327141204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45980.72327141204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45980.72327141204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45980.72327141204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45980.72327141204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45980.72327141204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45980.72327141204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45980.72327141204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45980.72327141204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45980.72327141204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45980.72327141204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45980.72327141204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45980.72327141204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45980.72327141204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45980.72327141204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45980.72327141204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45980.72327141204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45980.72327141204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45980.72327141204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45980.72327141204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45980.72327141204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45980.72327141204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45980.72327141204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45980.72327141204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45980.72327141204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45980.72327141204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45980.72327141204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45980.72327141204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45980.72327141204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45980.72327141204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45980.72327141204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45980.72327141204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45980.72327141204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45980.72327141204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45980.72327141204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45980.72327141204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45980.72327141204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45980.72327141204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45980.72327141204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45980.72327141204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45980.72327141204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45980.72327141204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45980.72327141204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45980.72327141204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45980.72327141204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45980.72327141204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45980.72327141204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45980.72327141204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45980.72327141204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45980.72327141204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45980.72327141204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45980.72327141204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45980.72327141204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45980.72327141204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45980.72327141204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45980.72327141204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45980.72327141204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45980.72327141204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45980.72327141204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45980.72327141204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45980.72327141204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45980.72327141204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45980.72327141204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45980.72327141204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45980.72327141204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45980.72327141204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45980.72327141204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45980.72327141204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45980.72327141204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45980.72327141204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45980.72327141204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45980.72327141204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45980.72327141204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45980.72327141204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45980.72327141204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45980.72327141204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45980.72327141204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45980.72327141204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45980.72327141204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45980.72327141204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45980.72327141204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45980.72327141204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45980.72327141204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45980.72327141204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45980.72327141204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45980.72327141204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45980.72327141204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45980.72327141204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45980.72327141204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45980.72327141204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45980.72327141204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45980.72327141204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45980.72327141204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45980.72327141204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45980.72327141204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45980.72327141204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45980.72327141204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45980.72327141204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45980.72327141204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45980.72327141204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45980.72327141204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45980.72327141204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45980.72327141204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45980.72327141204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45980.72327141204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45980.72327141204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45980.72327141204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45980.72327141204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45980.72327141204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45980.72327141204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45980.72327141204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45980.72327141204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45980.72327141204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45980.72327141204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45980.72327141204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45980.72327141204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45980.72327141204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45980.72327141204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45980.72327141204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45980.72327141204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45980.72327141204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45980.72327141204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45980.72327141204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45980.72327141204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45980.72327141204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45980.72327141204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45980.72327141204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45980.72327141204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45980.72327141204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45980.72327141204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45980.72327141204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45980.72327141204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45980.72327141204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45980.72327141204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45980.72327141204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45980.72327141204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45980.72327141204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45980.72327141204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45980.72327141204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45980.72327141204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45980.72327141204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45980.72327141204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45980.72327141204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45980.72327141204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45980.72327141204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45980.72327141204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45980.72327141204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45980.72327141204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45980.72327141204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45980.72327141204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45980.72327141204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45980.72327141204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45980.72327141204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45980.72327141204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45980.72327141204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45980.72327141204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45980.72327141204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45980.72327141204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45980.72327141204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45980.72327141204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45980.72327141204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45980.72327141204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45980.72327141204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45980.72327141204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45980.72327141204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45980.72327141204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45980.72327141204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45980.72327141204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45980.72327141204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45980.72327141204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45980.72327141204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45980.72327141204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45980.72327141204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45980.72327141204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45980.72327141204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45980.72327141204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45980.72327141204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45980.72327141204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45980.72327141204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45980.72327141204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45980.72327141204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45980.72327141204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45980.72327141204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45980.72327141204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45980.72327141204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45980.72327141204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45980.72327141204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45980.72327141204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45980.72327141204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45980.72327141204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45980.72327141204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45980.72327141204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45980.72327141204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45980.72327141204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45980.72327141204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45980.72327141204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45980.72327141204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45980.72327141204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45980.72327141204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45980.72327141204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45980.72327141204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45980.72327141204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45980.72327141204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45980.72327141204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45980.72327141204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45980.72327141204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45980.72327141204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45980.72327141204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45980.72327141204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45980.72327141204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45980.72327141204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45980.72327141204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45980.72327141204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45980.72327141204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45980.72327141204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45980.72327141204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45980.72327141204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45980.72327141204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45980.72327141204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45980.72327141204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45980.72327141204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45980.72327141204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45980.72327141204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45980.72327141204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45980.72327141204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45980.72327141204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45980.72327141204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45980.72327141204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45980.72327141204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45980.72327141204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45980.72327141204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45980.72327141204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45980.72327141204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45980.72327141204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45980.72327141204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45980.72327141204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45980.72327141204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45980.72327141204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45980.72327141204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45980.72327141204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45980.72327141204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45980.72327141204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45980.72327141204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45980.72327141204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45980.72327141204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45980.72327141204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45980.72327141204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45980.72327141204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45980.72327141204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45980.72327141204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45980.72327141204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45980.72327141204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45980.72327141204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45980.72327141204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45980.72327141204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45980.72327141204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45980.72327141204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45980.72327141204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45980.72327141204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45980.72327141204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45980.72327141204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45980.72327141204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45980.72327141204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45980.72327141204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45980.72327141204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45980.72327141204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45980.72327141204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45980.72327141204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45980.72327141204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45980.72327141204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45980.72327141204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45980.72327141204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45980.72327141204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45980.72327141204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45980.72327141204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45980.72327141204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45980.72327141204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45980.72327141204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45980.72327141204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45980.72327141204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45980.72327141204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45980.72327141204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45980.72327141204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45980.72327141204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45980.72327141204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45980.72327141204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45980.72327141204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45980.72327141204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45980.72327141204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45980.72327141204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45980.72327141204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45980.72327141204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45980.72327141204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45980.72327141204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45980.72327141204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45980.72327141204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45980.72327141204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45980.72327141204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45980.72327141204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45980.72327141204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45980.72327141204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45980.72327141204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45980.72327141204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45980.72327141204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45980.72327141204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45980.72327141204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45980.72327141204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45980.72327141204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45980.72327141204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45980.72327141204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45980.72327141204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45980.72327141204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45980.72327141204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45980.72327141204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45980.72327141204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45980.72327141204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45980.72327141204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45980.72327141204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45980.72327141204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45980.72327141204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45980.72327141204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45980.72327141204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45980.72327141204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45980.72327141204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45980.72327141204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45980.72327141204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45980.72327141204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45980.72327141204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45980.72327141204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45980.72327141204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45980.72327141204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45980.72327141204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45980.72327141204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45980.72327141204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45980.72327141204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45980.72327141204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45980.72327141204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45980.72327141204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45980.72327141204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45980.72327141204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45980.72327141204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45980.72327141204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45980.72327141204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45980.72327141204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45980.72327141204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45980.72327141204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45980.72327141204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45980.72327141204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45980.72327141204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45980.72327141204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45980.72327141204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45980.72327141204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277.24255381944386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34920</v>
      </c>
      <c r="E3" s="94" t="s">
        <v>39021</v>
      </c>
      <c r="F3" s="95">
        <v>45980.587314814817</v>
      </c>
      <c r="G3" s="96">
        <f t="shared" ref="G3:G58" ca="1" si="0">IFERROR(NOW()-F3,"")</f>
        <v>0.13595659722341225</v>
      </c>
      <c r="H3" s="95">
        <v>45980.581435185188</v>
      </c>
      <c r="I3" s="113" t="str">
        <f>IFERROR(VLOOKUP(D3,DB!A:F,6,0),"")</f>
        <v>SCECO</v>
      </c>
      <c r="J3" s="113" t="str">
        <f>IFERROR(VLOOKUP(D3,DB!A:G,7,0),"")</f>
        <v>Vandalized</v>
      </c>
      <c r="K3" s="97" t="s">
        <v>39108</v>
      </c>
      <c r="L3" s="91" t="str">
        <f>IFERROR(VLOOKUP(D3,DB!A:I,9,0),"")</f>
        <v>Latis</v>
      </c>
    </row>
    <row r="4" spans="1:16" ht="15" customHeight="1">
      <c r="A4" s="113" t="s">
        <v>39109</v>
      </c>
      <c r="B4" s="113" t="str">
        <f>IFERROR(VLOOKUP(D4,DB!A:K,11,0),"")</f>
        <v>R4</v>
      </c>
      <c r="C4" s="93">
        <v>5</v>
      </c>
      <c r="D4" s="91" t="s">
        <v>36648</v>
      </c>
      <c r="E4" s="94" t="s">
        <v>39021</v>
      </c>
      <c r="F4" s="95">
        <v>45980.662546296298</v>
      </c>
      <c r="G4" s="96">
        <f t="shared" ca="1" si="0"/>
        <v>6.0725115741661284E-2</v>
      </c>
      <c r="H4" s="95">
        <v>45980.652187500003</v>
      </c>
      <c r="I4" s="113" t="str">
        <f>IFERROR(VLOOKUP(D4,DB!A:F,6,0),"")</f>
        <v>Generator-SG</v>
      </c>
      <c r="J4" s="113" t="str">
        <f>IFERROR(VLOOKUP(D4,DB!A:G,7,0),"")</f>
        <v>In progress</v>
      </c>
      <c r="K4" s="97" t="s">
        <v>39110</v>
      </c>
      <c r="L4" s="91" t="str">
        <f>IFERROR(VLOOKUP(D4,DB!A:I,9,0),"")</f>
        <v>Latis</v>
      </c>
    </row>
    <row r="5" spans="1:16" ht="15" customHeight="1">
      <c r="A5" s="113" t="s">
        <v>39111</v>
      </c>
      <c r="B5" s="113" t="str">
        <f>IFERROR(VLOOKUP(D5,DB!A:K,11,0),"")</f>
        <v>R4</v>
      </c>
      <c r="C5" s="93">
        <v>2</v>
      </c>
      <c r="D5" s="91" t="s">
        <v>38582</v>
      </c>
      <c r="E5" s="94" t="s">
        <v>39021</v>
      </c>
      <c r="F5" s="95">
        <v>45980.681817129633</v>
      </c>
      <c r="G5" s="96">
        <f t="shared" ca="1" si="0"/>
        <v>4.1454282407357823E-2</v>
      </c>
      <c r="H5" s="95">
        <v>45980.668425925927</v>
      </c>
      <c r="I5" s="113" t="str">
        <f>IFERROR(VLOOKUP(D5,DB!A:F,6,0),"")</f>
        <v>SCECO</v>
      </c>
      <c r="J5" s="113" t="str">
        <f>IFERROR(VLOOKUP(D5,DB!A:G,7,0),"")</f>
        <v>Vandalized</v>
      </c>
      <c r="K5" s="97" t="s">
        <v>39112</v>
      </c>
      <c r="L5" s="91" t="str">
        <f>IFERROR(VLOOKUP(D5,DB!A:I,9,0),"")</f>
        <v>Latis</v>
      </c>
    </row>
    <row r="6" spans="1:16" ht="15" customHeight="1">
      <c r="A6" s="113"/>
      <c r="B6" s="113" t="str">
        <f>IFERROR(VLOOKUP(D6,DB!A:K,11,0),"")</f>
        <v/>
      </c>
      <c r="C6" s="93"/>
      <c r="D6" s="91"/>
      <c r="E6" s="94"/>
      <c r="F6" s="95"/>
      <c r="G6" s="96">
        <f t="shared" ca="1" si="0"/>
        <v>45980.72327141204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45980.72327141204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45980.72327141204</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45980.72327141204</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45980.72327141204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45980.72327141204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45980.72327141204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45980.72327141204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45980.72327141204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45980.72327141204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45980.72327141204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45980.72327141204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45980.72327141204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45980.72327141204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45980.72327141204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45980.72327141204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45980.72327141204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45980.72327141204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45980.72327141204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45980.72327141204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45980.72327141204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45980.72327141204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45980.72327141204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45980.72327141204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45980.72327141204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45980.72327141204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45980.72327141204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45980.72327141204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45980.72327141204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45980.72327141204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45980.72327141204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45980.72327141204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45980.72327141204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45980.72327141204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45980.72327141204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45980.72327141204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45980.72327141204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45980.72327141204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45980.72327141204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45980.72327141204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45980.72327141204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45980.72327141204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45980.72327141204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45980.72327141204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45980.72327141204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45980.72327141204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45980.72327141204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45980.72327141204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45980.72327141204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45980.72327141204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45980.72327141204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45980.72327141204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45980.72327141204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45980.72327141204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45980.72327141204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45980.72327141204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45980.72327141204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45980.72327141204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45980.72327141204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45980.72327141204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45980.72327141204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45980.72327141204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45980.72327141204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45980.72327141204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45980.72327141204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45980.72327141204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45980.72327141204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45980.72327141204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45980.72327141204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45980.72327141204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45980.72327141204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45980.72327141204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45980.72327141204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45980.72327141204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45980.72327141204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45980.72327141204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45980.72327141204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45980.72327141204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45980.72327141204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45980.72327141204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45980.72327141204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45980.72327141204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45980.72327141204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45980.72327141204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45980.72327141204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45980.72327141204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45980.72327141204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45980.72327141204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45980.72327141204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45980.72327141204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45980.72327141204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45980.72327141204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45980.72327141204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45980.72327141204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45980.72327141204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45980.72327141204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45980.72327141204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45980.72327141204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45980.72327141204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45980.72327141204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45980.72327141204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45980.72327141204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45980.72327141204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45980.72327141204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45980.72327141204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45980.72327141204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45980.72327141204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45980.72327141204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45980.72327141204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45980.72327141204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45980.72327141204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45980.72327141204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45980.72327141204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45980.72327141204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45980.72327141204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45980.72327141204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45980.72327141204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45980.72327141204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45980.72327141204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45980.72327141204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45980.72327141204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45980.72327141204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45980.72327141204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45980.72327141204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45980.72327141204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45980.72327141204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45980.72327141204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45980.72327141204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45980.72327141204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45980.72327141204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45980.72327141204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45980.72327141204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45980.72327141204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45980.72327141204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45980.72327141204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45980.72327141204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45980.72327141204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45980.72327141204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45980.72327141204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45980.72327141204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45980.72327141204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45980.72327141204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45980.72327141204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45980.72327141204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45980.72327141204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45980.72327141204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45980.72327141204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45980.72327141204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45980.72327141204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45980.72327141204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45980.72327141204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45980.72327141204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45980.72327141204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45980.72327141204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45980.72327141204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45980.72327141204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45980.72327141204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45980.72327141204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45980.72327141204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45980.72327141204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45980.72327141204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45980.72327141204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45980.72327141204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45980.72327141204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45980.72327141204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45980.72327141204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45980.72327141204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45980.72327141204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45980.72327141204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45980.72327141204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45980.72327141204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45980.72327141204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45980.72327141204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45980.72327141204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45980.72327141204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45980.72327141204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45980.72327141204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45980.72327141204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45980.72327141204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45980.72327141204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45980.72327141204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45980.72327141204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45980.72327141204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45980.72327141204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45980.72327141204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45980.72327141204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45980.72327141204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45980.72327141204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45980.72327141204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45980.72327141204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45980.72327141204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45980.72327141204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45980.72327141204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45980.72327141204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45980.72327141204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45980.72327141204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45980.72327141204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45980.72327141204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45980.72327141204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45980.72327141204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45980.72327141204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45980.72327141204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45980.72327141204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45980.72327141204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45980.72327141204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45980.72327141204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45980.72327141204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45980.72327141204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45980.72327141204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45980.72327141204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45980.72327141204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45980.72327141204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45980.72327141204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45980.72327141204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45980.72327141204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45980.72327141204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45980.72327141204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45980.72327141204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45980.72327141204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45980.72327141204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45980.72327141204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45980.72327141204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45980.72327141204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45980.72327141204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45980.72327141204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45980.72327141204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45980.72327141204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45980.72327141204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45980.72327141204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45980.72327141204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45980.72327141204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45980.72327141204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45980.72327141204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45980.72327141204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45980.72327141204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45980.72327141204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45980.72327141204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45980.72327141204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45980.72327141204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45980.72327141204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45980.72327141204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45980.72327141204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45980.72327141204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45980.72327141204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45980.72327141204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45980.72327141204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45980.72327141204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45980.72327141204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45980.72327141204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45980.72327141204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45980.72327141204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45980.72327141204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45980.72327141204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45980.72327141204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45980.72327141204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45980.72327141204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45980.72327141204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45980.72327141204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45980.72327141204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45980.72327141204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45980.72327141204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45980.72327141204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45980.72327141204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45980.72327141204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45980.72327141204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45980.72327141204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45980.72327141204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45980.72327141204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45980.72327141204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45980.72327141204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45980.72327141204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45980.72327141204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45980.72327141204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45980.72327141204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45980.72327141204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45980.72327141204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45980.72327141204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45980.72327141204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45980.72327141204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45980.72327141204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45980.72327141204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45980.72327141204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45980.72327141204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45980.72327141204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45980.72327141204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45980.72327141204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45980.72327141204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45980.72327141204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45980.72327141204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45980.72327141204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45980.72327141204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45980.72327141204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45980.72327141204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45980.72327141204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45980.72327141204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45980.72327141204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45980.72327141204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45980.72327141204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45980.72327141204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45980.72327141204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45980.72327141204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45980.72327141204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45980.72327141204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45980.72327141204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45980.72327141204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45980.72327141204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45980.72327141204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45980.72327141204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45980.72327141204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45980.72327141204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45980.72327141204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45980.72327141204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45980.72327141204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45980.72327141204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45980.72327141204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45980.72327141204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45980.72327141204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45980.72327141204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45980.72327141204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45980.72327141204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45980.72327141204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45980.72327141204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45980.72327141204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45980.72327141204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45980.72327141204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45980.72327141204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45980.72327141204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45980.72327141204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45980.72327141204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45980.72327141204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45980.72327141204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45980.72327141204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45980.72327141204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45980.72327141204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45980.72327141204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45980.72327141204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45980.72327141204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45980.72327141204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45980.72327141204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45980.72327141204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45980.72327141204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45980.72327141204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45980.72327141204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45980.72327141204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45980.72327141204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45980.72327141204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45980.72327141204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45980.72327141204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45980.72327141204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45980.72327141204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45980.72327141204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45980.72327141204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45980.72327141204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45980.72327141204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45980.72327141204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45980.72327141204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45980.72327141204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45980.72327141204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45980.72327141204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45980.72327141204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45980.72327141204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45980.72327141204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45980.72327141204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45980.72327141204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45980.72327141204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45980.72327141204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45980.72327141204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45980.72327141204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45980.72327141204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45980.72327141204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45980.72327141204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45980.72327141204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45980.72327141204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45980.72327141204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45980.72327141204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45980.72327141204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45980.72327141204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45980.72327141204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45980.72327141204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45980.72327141204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45980.72327141204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45980.72327141204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45980.72327141204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45980.72327141204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45980.72327141204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45980.72327141204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45980.72327141204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45980.72327141204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45980.72327141204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45980.72327141204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45980.72327141204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45980.72327141204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45980.72327141204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45980.72327141204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45980.72327141204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45980.72327141204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45980.72327141204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45980.72327141204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45980.72327141204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45980.72327141204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45980.72327141204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45980.72327141204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45980.72327141204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45980.72327141204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45980.72327141204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45980.72327141204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45980.72327141204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45980.72327141204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45980.72327141204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45980.72327141204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45980.72327141204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45980.72327141204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45980.72327141204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45980.72327141204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45980.72327141204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45980.72327141204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45980.72327141204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45980.72327141204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45980.72327141204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45980.72327141204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45980.72327141204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45980.72327141204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45980.72327141204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45980.72327141204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45980.72327141204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45980.72327141204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45980.72327141204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45980.72327141204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45980.72327141204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45980.72327141204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45980.72327141204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45980.72327141204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45980.72327141204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45980.72327141204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45980.72327141204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45980.72327141204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45980.72327141204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45980.72327141204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45980.72327141204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45980.72327141204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45980.72327141204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45980.72327141204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45980.72327141204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45980.72327141204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45980.72327141204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45980.72327141204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45980.72327141204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45980.72327141204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45980.72327141204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45980.72327141204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45980.72327141204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45980.72327141204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45980.72327141204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45980.72327141204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45980.72327141204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45980.72327141204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45980.72327141204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45980.72327141204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45980.72327141204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45980.72327141204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45980.72327141204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45980.72327141204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45980.72327141204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45980.72327141204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45980.72327141204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45980.72327141204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45980.72327141204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45980.72327141204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45980.72327141204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45980.72327141204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45980.72327141204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45980.72327141204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45980.72327141204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45980.72327141204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45980.72327141204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45980.72327141204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45980.72327141204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45980.72327141204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45980.72327141204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45980.72327141204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45980.72327141204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45980.72327141204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45980.72327141204</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88.891211226851738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54.534394097223412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32.062160300927644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3.2084681713022292</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
      </c>
      <c r="C6" s="109"/>
      <c r="D6" s="109"/>
      <c r="E6" s="109"/>
      <c r="F6" s="109"/>
      <c r="G6" s="111">
        <f ca="1">IFERROR(NOW()-F6,"")</f>
        <v>45980.72327141204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45980.72327141204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45980.72327141204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45980.72327141204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45980.72327141204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45980.72327141204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45980.72327141204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45980.72327141204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45980.72327141204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45980.72327141204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45980.72327141204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45980.72327141204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45980.72327141204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45980.72327141204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45980.72327141204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45980.72327141204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45980.72327141204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45980.72327141204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45980.72327141204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45980.72327141204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45980.72327141204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45980.72327141204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45980.72327141204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45980.72327141204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45980.72327141204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45980.72327141204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45980.72327141204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45980.72327141204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45980.72327141204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45980.72327141204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45980.72327141204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45980.72327141204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45980.72327141204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45980.72327141204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45980.72327141204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45980.72327141204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45980.72327141204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45980.72327141204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45980.72327141204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45980.72327141204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45980.72327141204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45980.72327141204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45980.72327141204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45980.72327141204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45980.72327141204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45980.72327141204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45980.72327141204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45980.72327141204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45980.72327141204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45980.72327141204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45980.72327141204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45980.72327141204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45980.72327141204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45980.72327141204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45980.72327141204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45980.72327141204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45980.72327141204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45980.72327141204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45980.72327141204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45980.72327141204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45980.72327141204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45980.72327141204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45980.72327141204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45980.72327141204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45980.72327141204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45980.72327141204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45980.72327141204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45980.72327141204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45980.72327141204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45980.72327141204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45980.72327141204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45980.72327141204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45980.72327141204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45980.72327141204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45980.72327141204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45980.72327141204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45980.72327141204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45980.72327141204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45980.72327141204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45980.72327141204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45980.72327141204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45980.72327141204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45980.72327141204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45980.72327141204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45980.72327141204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45980.72327141204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45980.72327141204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45980.72327141204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45980.72327141204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45980.72327141204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45980.72327141204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45980.72327141204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45980.72327141204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45980.72327141204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45980.72327141204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45980.72327141204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45980.72327141204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45980.72327141204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45980.72327141204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45980.72327141204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45980.72327141204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45980.72327141204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45980.72327141204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45980.72327141204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45980.72327141204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45980.72327141204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45980.72327141204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45980.72327141204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45980.72327141204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45980.72327141204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45980.72327141204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45980.72327141204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45980.72327141204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45980.72327141204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45980.72327141204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45980.72327141204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45980.72327141204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45980.72327141204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45980.72327141204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45980.72327141204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45980.72327141204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45980.72327141204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45980.72327141204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45980.72327141204</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45980.72327141204</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45980.72327141204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45980.72327141204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45980.72327141204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45980.72327141204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45980.72327141204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45980.72327141204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45980.72327141204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45980.72327141204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45980.72327141204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45980.72327141204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45980.72327141204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45980.72327141204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45980.72327141204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45980.72327141204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45980.72327141204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45980.72327141204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45980.72327141204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45980.72327141204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45980.72327141204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45980.72327141204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45980.72327141204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45980.72327141204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45980.72327141204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45980.72327141204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45980.72327141204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45980.72327141204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45980.72327141204</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45980.72327141204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45980.72327141204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45980.72327141204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45980.72327141204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45980.72327141204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45980.72327141204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45980.72327141204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45980.72327141204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45980.72327141204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45980.72327141204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45980.72327141204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45980.72327141204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45980.72327141204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45980.72327141204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45980.72327141204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45980.72327141204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45980.72327141204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45980.72327141204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45980.72327141204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45980.72327141204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45980.72327141204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45980.72327141204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45980.72327141204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45980.72327141204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45980.72327141204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45980.72327141204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45980.72327141204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45980.72327141204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45980.72327141204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45980.72327141204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45980.72327141204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45980.72327141204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45980.72327141204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45980.72327141204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45980.72327141204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45980.72327141204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45980.72327141204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45980.72327141204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45980.72327141204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45980.72327141204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45980.72327141204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45980.72327141204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45980.72327141204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45980.72327141204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45980.72327141204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45980.72327141204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45980.72327141204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45980.72327141204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45980.72327141204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45980.72327141204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45980.72327141204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45980.72327141204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45980.72327141204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45980.72327141204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45980.72327141204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45980.72327141204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45980.72327141204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45980.72327141204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45980.72327141204</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