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58" documentId="13_ncr:1_{F6CB121F-512D-4AA6-A0C1-0FB36C537598}" xr6:coauthVersionLast="47" xr6:coauthVersionMax="47" xr10:uidLastSave="{5AEEB61B-8F72-4D4D-8E5D-9EC697FF18F6}"/>
  <bookViews>
    <workbookView xWindow="-109" yWindow="-109" windowWidth="26301" windowHeight="14169" firstSheet="6"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4" i="2"/>
  <c r="G4" i="2"/>
  <c r="I4" i="2"/>
  <c r="J4" i="2"/>
  <c r="L4" i="2"/>
  <c r="B5" i="2"/>
  <c r="G5" i="2"/>
  <c r="I5" i="2"/>
  <c r="J5" i="2"/>
  <c r="L5" i="2"/>
  <c r="B6" i="2"/>
  <c r="G6" i="2"/>
  <c r="I6" i="2"/>
  <c r="J6" i="2"/>
  <c r="L6" i="2"/>
  <c r="B7" i="2"/>
  <c r="G7" i="2"/>
  <c r="I7" i="2"/>
  <c r="J7" i="2"/>
  <c r="L7" i="2"/>
  <c r="B8" i="2"/>
  <c r="G8" i="2"/>
  <c r="I8" i="2"/>
  <c r="J8" i="2"/>
  <c r="L8" i="2"/>
  <c r="B9" i="2"/>
  <c r="G9" i="2"/>
  <c r="I9" i="2"/>
  <c r="J9" i="2"/>
  <c r="L9"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<sst xmlns="http://schemas.openxmlformats.org/spreadsheetml/2006/main" count="180285" uniqueCount="39127">
  <si>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</si>
  <si>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</si>
  <si>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</si>
  <si>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</si>
  <si>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</si>
  <si>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</si>
  <si>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</si>
  <si>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</si>
  <si>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</si>
  <si>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</si>
  <si>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</si>
  <si>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</si>
  <si>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</si>
  <si>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</si>
  <si>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</si>
  <si>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</si>
  <si>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</si>
  <si>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</si>
  <si>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</si>
  <si>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</si>
  <si>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</si>
  <si>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</si>
  <si>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</si>
  <si>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</si>
  <si>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</si>
  <si>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</si>
  <si>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</si>
  <si>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</si>
  <si>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</si>
  <si>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</si>
  <si>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</si>
  <si>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</si>
  <si>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</si>
  <si>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</si>
  <si>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</si>
  <si>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</si>
  <si>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</si>
  <si>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</si>
  <si>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</si>
  <si>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</si>
  <si>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</si>
  <si>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</si>
  <si>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</si>
  <si>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</si>
  <si>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</si>
  <si>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</si>
  <si>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</si>
  <si>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</si>
  <si>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</si>
  <si>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</si>
  <si>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</si>
  <si>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</si>
  <si>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</si>
  <si>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</si>
  <si>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</si>
  <si>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</si>
  <si>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</si>
  <si>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</si>
  <si>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</si>
  <si>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</si>
  <si>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</si>
  <si>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</si>
  <si>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</si>
  <si>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</si>
  <si>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</si>
  <si>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</si>
  <si>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</si>
  <si>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</si>
  <si>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</si>
  <si>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</si>
  <si>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</si>
  <si>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</si>
  <si>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</si>
  <si>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</si>
  <si>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</si>
  <si>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</si>
  <si>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</si>
  <si>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</si>
  <si>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</si>
  <si>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</si>
  <si>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</si>
  <si>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</si>
  <si>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</si>
  <si>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</si>
  <si>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</si>
  <si>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</si>
  <si>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</si>
  <si>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</si>
  <si>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</si>
  <si>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</si>
  <si>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</si>
  <si>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</si>
  <si>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</si>
  <si>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</si>
  <si>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</si>
  <si>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</si>
  <si>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</si>
  <si>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</si>
  <si>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</si>
  <si>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</si>
  <si>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</si>
  <si>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</si>
  <si>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</si>
  <si>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</si>
  <si>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</si>
  <si>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</si>
  <si>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</si>
  <si>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</si>
  <si>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</si>
  <si>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</si>
  <si>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</si>
  <si>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</si>
  <si>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</si>
  <si>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</si>
  <si>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</si>
  <si>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</si>
  <si>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</si>
  <si>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</si>
  <si>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</si>
  <si>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</si>
  <si>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</si>
  <si>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</si>
  <si>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</si>
  <si>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</si>
  <si>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</si>
  <si>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</si>
  <si>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</si>
  <si>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</si>
  <si>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</si>
  <si>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</si>
  <si>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</si>
  <si>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</si>
  <si>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</si>
  <si>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</si>
  <si>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</si>
  <si>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</si>
  <si>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</si>
  <si>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</si>
  <si>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</si>
  <si>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</si>
  <si>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</si>
  <si>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</si>
  <si>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</si>
  <si>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</si>
  <si>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</si>
  <si>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</si>
  <si>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</si>
  <si>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</si>
  <si>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</si>
  <si>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</si>
  <si>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</si>
  <si>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</si>
  <si>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</si>
  <si>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</si>
  <si>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</si>
  <si>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</si>
  <si>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</si>
  <si>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</si>
  <si>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</si>
  <si>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</si>
  <si>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</si>
  <si>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</si>
  <si>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</si>
  <si>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</si>
  <si>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</si>
  <si>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</si>
  <si>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</si>
  <si>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</si>
  <si>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</si>
  <si>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</si>
  <si>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</si>
  <si>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</si>
  <si>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</si>
  <si>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</si>
  <si>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</si>
  <si>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</si>
  <si>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</si>
  <si>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</si>
  <si>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</si>
  <si>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</si>
  <si>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</si>
  <si>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</si>
  <si>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</si>
  <si>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</si>
  <si>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</si>
  <si>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</si>
  <si>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</si>
  <si>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</si>
  <si>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</si>
  <si>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</si>
  <si>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</si>
  <si>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</si>
  <si>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</si>
  <si>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</si>
  <si>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</si>
  <si>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</si>
  <si>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</si>
  <si>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</si>
  <si>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</si>
  <si>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</si>
  <si>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</si>
  <si>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</si>
  <si>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</si>
  <si>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</si>
  <si>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</si>
  <si>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</si>
  <si>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</si>
  <si>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</si>
  <si>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</si>
  <si>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</si>
  <si>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</si>
  <si>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</si>
  <si>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</si>
  <si>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</si>
  <si>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</si>
  <si>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</si>
  <si>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</si>
  <si>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</si>
  <si>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</si>
  <si>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</si>
  <si>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</si>
  <si>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</si>
  <si>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</si>
  <si>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</si>
  <si>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</si>
  <si>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</si>
  <si>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</si>
  <si>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</si>
  <si>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</si>
  <si>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</si>
  <si>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</si>
  <si>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</si>
  <si>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</si>
  <si>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</si>
  <si>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</si>
  <si>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</si>
  <si>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</si>
  <si>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</si>
  <si>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</si>
  <si>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</si>
  <si>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</si>
  <si>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</si>
  <si>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</si>
  <si>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</si>
  <si>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</si>
  <si>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</si>
  <si>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</si>
  <si>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</si>
  <si>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</si>
  <si>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</si>
  <si>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</si>
  <si>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</si>
  <si>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</si>
  <si>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</si>
  <si>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</si>
  <si>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</si>
  <si>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</si>
  <si>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</si>
  <si>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</si>
  <si>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</si>
  <si>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</si>
  <si>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</si>
  <si>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</si>
  <si>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</si>
  <si>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</si>
  <si>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</si>
  <si>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</si>
  <si>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</si>
  <si>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</si>
  <si>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</si>
  <si>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</si>
  <si>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</si>
  <si>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</si>
  <si>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</si>
  <si>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</si>
  <si>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</si>
  <si>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</si>
  <si>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</si>
  <si>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</si>
  <si>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</si>
  <si>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</si>
  <si>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</si>
  <si>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</si>
  <si>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</si>
  <si>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</si>
  <si>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</si>
  <si>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</si>
  <si>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</si>
  <si>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</si>
  <si>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</si>
  <si>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</si>
  <si>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</si>
  <si>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</si>
  <si>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</si>
  <si>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</si>
  <si>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</si>
  <si>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</si>
  <si>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</si>
  <si>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</si>
  <si>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</si>
  <si>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</si>
  <si>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</si>
  <si>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</si>
  <si>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</si>
  <si>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</si>
  <si>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</si>
  <si>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</si>
  <si>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</si>
  <si>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</si>
  <si>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</si>
  <si>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</si>
  <si>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</si>
  <si>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</si>
  <si>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</si>
  <si>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</si>
  <si>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</si>
  <si>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</si>
  <si>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</si>
  <si>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</si>
  <si>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</si>
  <si>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</si>
  <si>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</si>
  <si>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</si>
  <si>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</si>
  <si>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</si>
  <si>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</si>
  <si>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</si>
  <si>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</si>
  <si>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</si>
  <si>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</si>
  <si>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</si>
  <si>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</si>
  <si>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</si>
  <si>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</si>
  <si>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</si>
  <si>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</si>
  <si>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</si>
  <si>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</si>
  <si>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</si>
  <si>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</si>
  <si>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</si>
  <si>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</si>
  <si>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</si>
  <si>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</si>
  <si>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</si>
  <si>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</si>
  <si>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</si>
  <si>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</si>
  <si>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</si>
  <si>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</si>
  <si>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</si>
  <si>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</si>
  <si>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</si>
  <si>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</si>
  <si>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</si>
  <si>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</si>
  <si>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</si>
  <si>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</si>
  <si>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</si>
  <si>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</si>
  <si>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</si>
  <si>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</si>
  <si>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</si>
  <si>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</si>
  <si>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</si>
  <si>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</si>
  <si>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</si>
  <si>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</si>
  <si>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</si>
  <si>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</si>
  <si>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</si>
  <si>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</si>
  <si>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</si>
  <si>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</si>
  <si>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</si>
  <si>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</si>
  <si>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</si>
  <si>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</si>
  <si>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</si>
  <si>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</si>
  <si>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</si>
  <si>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</si>
  <si>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</si>
  <si>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</si>
  <si>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</si>
  <si>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</si>
  <si>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</si>
  <si>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</si>
  <si>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</si>
  <si>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</si>
  <si>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</si>
  <si>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</si>
  <si>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</si>
  <si>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</si>
  <si>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</si>
  <si>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</si>
  <si>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</si>
  <si>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</si>
  <si>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</si>
  <si>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</si>
  <si>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</si>
  <si>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</si>
  <si>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</si>
  <si>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</si>
  <si>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</si>
  <si>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</si>
  <si>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</si>
  <si>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</si>
  <si>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</si>
  <si>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</si>
  <si>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</si>
  <si>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</si>
  <si>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</si>
  <si>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</si>
  <si>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</si>
  <si>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</si>
  <si>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</si>
  <si>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</si>
  <si>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</si>
  <si>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</si>
  <si>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</si>
  <si>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</si>
  <si>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</si>
  <si>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</si>
  <si>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</si>
  <si>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</si>
  <si>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</si>
  <si>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</si>
  <si>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</si>
  <si>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</si>
  <si>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</si>
  <si>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</si>
  <si>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</si>
  <si>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</si>
  <si>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</si>
  <si>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</si>
  <si>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</si>
  <si>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</si>
  <si>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</si>
  <si>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</si>
  <si>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</si>
  <si>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</si>
  <si>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</si>
  <si>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</si>
  <si>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</si>
  <si>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</si>
  <si>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</si>
  <si>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</si>
  <si>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</si>
  <si>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</si>
  <si>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</si>
  <si>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</si>
  <si>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</si>
  <si>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</si>
  <si>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</si>
  <si>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</si>
  <si>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</si>
  <si>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</si>
  <si>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</si>
  <si>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</si>
  <si>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</si>
  <si>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</si>
  <si>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</si>
  <si>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</si>
  <si>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</si>
  <si>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</si>
  <si>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</si>
  <si>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</si>
  <si>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</si>
  <si>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</si>
  <si>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</si>
  <si>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</si>
  <si>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</si>
  <si>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</si>
  <si>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</si>
  <si>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</si>
  <si>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</si>
  <si>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</si>
  <si>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</si>
  <si>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</si>
  <si>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</si>
  <si>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</si>
  <si>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</si>
  <si>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</si>
  <si>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</si>
  <si>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</si>
  <si>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</si>
  <si>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</si>
  <si>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</si>
  <si>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</si>
  <si>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</si>
  <si>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</si>
  <si>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</si>
  <si>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</si>
  <si>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</si>
  <si>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</si>
  <si>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</si>
  <si>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</si>
  <si>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</si>
  <si>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</si>
  <si>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</si>
  <si>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</si>
  <si>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</si>
  <si>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</si>
  <si>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</si>
  <si>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</si>
  <si>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</si>
  <si>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</si>
  <si>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</si>
  <si>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</si>
  <si>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</si>
  <si>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</si>
  <si>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</si>
  <si>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</si>
  <si>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</si>
  <si>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</si>
  <si>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</si>
  <si>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</si>
  <si>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</si>
  <si>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</si>
  <si>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</si>
  <si>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</si>
  <si>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</si>
  <si>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</si>
  <si>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</si>
  <si>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</si>
  <si>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</si>
  <si>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</si>
  <si>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</si>
  <si>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</si>
  <si>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</si>
  <si>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</si>
  <si>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</si>
  <si>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</si>
  <si>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</si>
  <si>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</si>
  <si>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</si>
  <si>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</si>
  <si>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</si>
  <si>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</si>
  <si>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</si>
  <si>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</si>
  <si>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</si>
  <si>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</si>
  <si>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</si>
  <si>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</si>
  <si>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</si>
  <si>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</si>
  <si>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</si>
  <si>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</si>
  <si>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</si>
  <si>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</si>
  <si>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</si>
  <si>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</si>
  <si>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</si>
  <si>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</si>
  <si>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</si>
  <si>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</si>
  <si>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</si>
  <si>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</si>
  <si>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</si>
  <si>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</si>
  <si>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</si>
  <si>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</si>
  <si>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</si>
  <si>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</si>
  <si>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</si>
  <si>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</si>
  <si>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</si>
  <si>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</si>
  <si>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</si>
  <si>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</si>
  <si>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</si>
  <si>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</si>
  <si>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</si>
  <si>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</si>
  <si>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</si>
  <si>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</si>
  <si>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</si>
  <si>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</si>
  <si>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</si>
  <si>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</si>
  <si>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</si>
  <si>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</si>
  <si>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</si>
  <si>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</si>
  <si>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</si>
  <si>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</si>
  <si>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</si>
  <si>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</si>
  <si>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</si>
  <si>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</si>
  <si>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</si>
  <si>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</si>
  <si>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</si>
  <si>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</si>
  <si>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</si>
  <si>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</si>
  <si>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</si>
  <si>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</si>
  <si>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</si>
  <si>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</si>
  <si>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</si>
  <si>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</si>
  <si>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</si>
  <si>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</si>
  <si>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</si>
  <si>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</si>
  <si>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</si>
  <si>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</si>
  <si>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</si>
  <si>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</si>
  <si>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</si>
  <si>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</si>
  <si>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</si>
  <si>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</si>
  <si>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</si>
  <si>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</si>
  <si>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</si>
  <si>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</si>
  <si>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</si>
  <si>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</si>
  <si>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</si>
  <si>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</si>
  <si>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</si>
  <si>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</si>
  <si>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</si>
  <si>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</si>
  <si>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</si>
  <si>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</si>
  <si>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</si>
  <si>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</si>
  <si>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</si>
  <si>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</si>
  <si>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</si>
  <si>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</si>
  <si>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</si>
  <si>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</si>
  <si>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</si>
  <si>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</si>
  <si>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</si>
  <si>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</si>
  <si>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</si>
  <si>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</si>
  <si>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</si>
  <si>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</si>
  <si>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</si>
  <si>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</si>
  <si>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</si>
  <si>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</si>
  <si>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</si>
  <si>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</si>
  <si>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</si>
  <si>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</si>
  <si>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</si>
  <si>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</si>
  <si>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</si>
  <si>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</si>
  <si>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</si>
  <si>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</si>
  <si>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</si>
  <si>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</si>
  <si>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</si>
  <si>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</si>
  <si>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</si>
  <si>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</si>
  <si>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</si>
  <si>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</si>
  <si>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</si>
  <si>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</si>
  <si>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</si>
  <si>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</si>
  <si>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</si>
  <si>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</si>
  <si>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</si>
  <si>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</si>
  <si>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</si>
  <si>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</si>
  <si>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</si>
  <si>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</si>
  <si>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</si>
  <si>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</si>
  <si>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</si>
  <si>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</si>
  <si>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</si>
  <si>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</si>
  <si>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</si>
  <si>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</si>
  <si>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</si>
  <si>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</si>
  <si>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</si>
  <si>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</si>
  <si>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</si>
  <si>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</si>
  <si>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</si>
  <si>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</si>
  <si>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</si>
  <si>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</si>
  <si>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</si>
  <si>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</si>
  <si>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</si>
  <si>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</si>
  <si>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</si>
  <si>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</si>
  <si>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</si>
  <si>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</si>
  <si>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</si>
  <si>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</si>
  <si>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</si>
  <si>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</si>
  <si>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</si>
  <si>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</si>
  <si>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</si>
  <si>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</si>
  <si>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</si>
  <si>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</si>
  <si>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</si>
  <si>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</si>
  <si>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</si>
  <si>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</si>
  <si>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</si>
  <si>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</si>
  <si>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</si>
  <si>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</si>
  <si>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</si>
  <si>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</si>
  <si>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</si>
  <si>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</si>
  <si>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</si>
  <si>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</si>
  <si>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</si>
  <si>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</si>
  <si>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</si>
  <si>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</si>
  <si>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</si>
  <si>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</si>
  <si>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</si>
  <si>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</si>
  <si>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</si>
  <si>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</si>
  <si>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</si>
  <si>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</si>
  <si>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</si>
  <si>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</si>
  <si>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</si>
  <si>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</si>
  <si>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</si>
  <si>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</si>
  <si>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</si>
  <si>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</si>
  <si>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</si>
  <si>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</si>
  <si>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</si>
  <si>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</si>
  <si>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</si>
  <si>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</si>
  <si>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</si>
  <si>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</si>
  <si>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</si>
  <si>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</si>
  <si>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</si>
  <si>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</si>
  <si>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</si>
  <si>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</si>
  <si>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</si>
  <si>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</si>
  <si>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</si>
  <si>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</si>
  <si>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</si>
  <si>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</si>
  <si>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</si>
  <si>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</si>
  <si>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</si>
  <si>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</si>
  <si>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</si>
  <si>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</si>
  <si>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</si>
  <si>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</si>
  <si>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</si>
  <si>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</si>
  <si>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</si>
  <si>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</si>
  <si>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</si>
  <si>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</si>
  <si>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</si>
  <si>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</si>
  <si>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</si>
  <si>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</si>
  <si>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</si>
  <si>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</si>
  <si>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</si>
  <si>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</si>
  <si>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</si>
  <si>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</si>
  <si>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</si>
  <si>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</si>
  <si>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</si>
  <si>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</si>
  <si>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</si>
  <si>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</si>
  <si>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</si>
  <si>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</si>
  <si>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</si>
  <si>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</si>
  <si>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</si>
  <si>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</si>
  <si>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</si>
  <si>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</si>
  <si>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</si>
  <si>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</si>
  <si>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</si>
  <si>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</si>
  <si>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</si>
  <si>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</si>
  <si>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</si>
  <si>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</si>
  <si>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</si>
  <si>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</si>
  <si>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</si>
  <si>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</si>
  <si>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</si>
  <si>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</si>
  <si>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</si>
  <si>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</si>
  <si>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</si>
  <si>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</si>
  <si>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</si>
  <si>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</si>
  <si>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</si>
  <si>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</si>
  <si>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</si>
  <si>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</si>
  <si>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</si>
  <si>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</si>
  <si>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</si>
  <si>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</si>
  <si>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</si>
  <si>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</si>
  <si>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</si>
  <si>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</si>
  <si>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</si>
  <si>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</si>
  <si>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</si>
  <si>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</si>
  <si>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</si>
  <si>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</si>
  <si>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</si>
  <si>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</si>
  <si>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</si>
  <si>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</si>
  <si>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</si>
  <si>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</si>
  <si>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</si>
  <si>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</si>
  <si>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</si>
  <si>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</si>
  <si>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</si>
  <si>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</si>
  <si>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</si>
  <si>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</si>
  <si>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</si>
  <si>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</si>
  <si>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</si>
  <si>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</si>
  <si>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</si>
  <si>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</si>
  <si>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</si>
  <si>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</si>
  <si>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</si>
  <si>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</si>
  <si>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</si>
  <si>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</si>
  <si>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</si>
  <si>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</si>
  <si>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</si>
  <si>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</si>
  <si>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</si>
  <si>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</si>
  <si>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</si>
  <si>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</si>
  <si>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</si>
  <si>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</si>
  <si>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</si>
  <si>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</si>
  <si>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</si>
  <si>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</si>
  <si>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</si>
  <si>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</si>
  <si>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</si>
  <si>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</si>
  <si>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</si>
  <si>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</si>
  <si>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</si>
  <si>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</si>
  <si>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</si>
  <si>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</si>
  <si>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</si>
  <si>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</si>
  <si>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</si>
  <si>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</si>
  <si>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</si>
  <si>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</si>
  <si>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</si>
  <si>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</si>
  <si>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</si>
  <si>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</si>
  <si>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</si>
  <si>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</si>
  <si>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</si>
  <si>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</si>
  <si>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</si>
  <si>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</si>
  <si>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</si>
  <si>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</si>
  <si>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</si>
  <si>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</si>
  <si>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</si>
  <si>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</si>
  <si>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</si>
  <si>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</si>
  <si>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</si>
  <si>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</si>
  <si>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</si>
  <si>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</si>
  <si>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</si>
  <si>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</si>
  <si>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</si>
  <si>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</si>
  <si>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</si>
  <si>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</si>
  <si>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</si>
  <si>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</si>
  <si>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</si>
  <si>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</si>
  <si>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</si>
  <si>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</si>
  <si>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</si>
  <si>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</si>
  <si>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</si>
  <si>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</si>
  <si>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</si>
  <si>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</si>
  <si>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</si>
  <si>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</si>
  <si>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</si>
  <si>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</si>
  <si>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</si>
  <si>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</si>
  <si>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</si>
  <si>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</si>
  <si>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</si>
  <si>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</si>
  <si>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</si>
  <si>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</si>
  <si>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</si>
  <si>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</si>
  <si>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</si>
  <si>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</si>
  <si>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</si>
  <si>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</si>
  <si>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</si>
  <si>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</si>
  <si>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</si>
  <si>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</si>
  <si>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</si>
  <si>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</si>
  <si>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</si>
  <si>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</si>
  <si>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</si>
  <si>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</si>
  <si>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</si>
  <si>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</si>
  <si>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</si>
  <si>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</si>
  <si>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</si>
  <si>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</si>
  <si>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</si>
  <si>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</si>
  <si>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</si>
  <si>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</si>
  <si>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</si>
  <si>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</si>
  <si>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</si>
  <si>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</si>
  <si>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</si>
  <si>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</si>
  <si>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</si>
  <si>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</si>
  <si>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</si>
  <si>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</si>
  <si>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</si>
  <si>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</si>
  <si>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</si>
  <si>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</si>
  <si>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</si>
  <si>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</si>
  <si>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</si>
  <si>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</si>
  <si>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</si>
  <si>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</si>
  <si>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</si>
  <si>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</si>
  <si>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</si>
  <si>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</si>
  <si>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</si>
  <si>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</si>
  <si>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</si>
  <si>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</si>
  <si>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</si>
  <si>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</si>
  <si>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</si>
  <si>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</si>
  <si>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</si>
  <si>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</si>
  <si>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</si>
  <si>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</si>
  <si>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</si>
  <si>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</si>
  <si>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</si>
  <si>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</si>
  <si>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</si>
  <si>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</si>
  <si>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</si>
  <si>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</si>
  <si>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</si>
  <si>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</si>
  <si>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</si>
  <si>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</si>
  <si>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</si>
  <si>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</si>
  <si>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</si>
  <si>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</si>
  <si>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</si>
  <si>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</si>
  <si>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</si>
  <si>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</si>
  <si>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</si>
  <si>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</si>
  <si>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</si>
  <si>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</si>
  <si>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</si>
  <si>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</si>
  <si>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</si>
  <si>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</si>
  <si>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</si>
  <si>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</si>
  <si>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</si>
  <si>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</si>
  <si>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</si>
  <si>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</si>
  <si>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</si>
  <si>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</si>
  <si>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</si>
  <si>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</si>
  <si>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</si>
  <si>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</si>
  <si>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</si>
  <si>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</si>
  <si>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</si>
  <si>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</si>
  <si>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</si>
  <si>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</si>
  <si>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</si>
  <si>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</si>
  <si>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</si>
  <si>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</si>
  <si>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</si>
  <si>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</si>
  <si>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</si>
  <si>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</si>
  <si>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</si>
  <si>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</si>
  <si>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</si>
  <si>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</si>
  <si>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</si>
  <si>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</si>
  <si>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</si>
  <si>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</si>
  <si>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</si>
  <si>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</si>
  <si>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</si>
  <si>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</si>
  <si>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</si>
  <si>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</si>
  <si>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</si>
  <si>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</si>
  <si>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</si>
  <si>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</si>
  <si>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</si>
  <si>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</si>
  <si>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</si>
  <si>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</si>
  <si>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</si>
  <si>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</si>
  <si>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</si>
  <si>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</si>
  <si>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</si>
  <si>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</si>
  <si>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</si>
  <si>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</si>
  <si>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</si>
  <si>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</si>
  <si>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</si>
  <si>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</si>
  <si>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</si>
  <si>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</si>
  <si>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</si>
  <si>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</si>
  <si>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</si>
  <si>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</si>
  <si>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</si>
  <si>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</si>
  <si>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</si>
  <si>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</si>
  <si>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</si>
  <si>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</si>
  <si>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</si>
  <si>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</si>
  <si>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</si>
  <si>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</si>
  <si>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</si>
  <si>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</si>
  <si>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</si>
  <si>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</si>
  <si>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</si>
  <si>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</si>
  <si>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</si>
  <si>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</si>
  <si>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</si>
  <si>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</si>
  <si>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</si>
  <si>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</si>
  <si>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</si>
  <si>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</si>
  <si>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</si>
  <si>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</si>
  <si>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</si>
  <si>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</si>
  <si>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</si>
  <si>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</si>
  <si>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</si>
  <si>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</si>
  <si>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</si>
  <si>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</si>
  <si>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</si>
  <si>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</si>
  <si>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</si>
  <si>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</si>
  <si>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</si>
  <si>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</si>
  <si>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</si>
  <si>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</si>
  <si>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</si>
  <si>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</si>
  <si>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</si>
  <si>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</si>
  <si>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</si>
  <si>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</si>
  <si>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</si>
  <si>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</si>
  <si>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</si>
  <si>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</si>
  <si>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</si>
  <si>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</si>
  <si>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</si>
  <si>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</si>
  <si>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</si>
  <si>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</si>
  <si>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</si>
  <si>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</si>
  <si>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</si>
  <si>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</si>
  <si>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</si>
  <si>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</si>
  <si>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</si>
  <si>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</si>
  <si>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</si>
  <si>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</si>
  <si>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</si>
  <si>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</si>
  <si>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</si>
  <si>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</si>
  <si>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</si>
  <si>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</si>
  <si>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</si>
  <si>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</si>
  <si>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</si>
  <si>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</si>
  <si>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</si>
  <si>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</si>
  <si>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</si>
  <si>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</si>
  <si>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</si>
  <si>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</si>
  <si>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</si>
  <si>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</si>
  <si>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</si>
  <si>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</si>
  <si>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</si>
  <si>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</si>
  <si>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</si>
  <si>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</si>
  <si>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</si>
  <si>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</si>
  <si>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</si>
  <si>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</si>
  <si>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</si>
  <si>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</si>
  <si>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</si>
  <si>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</si>
  <si>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</si>
  <si>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</si>
  <si>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</si>
  <si>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</si>
  <si>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</si>
  <si>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</si>
  <si>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</si>
  <si>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</si>
  <si>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</si>
  <si>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</si>
  <si>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</si>
  <si>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</si>
  <si>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</si>
  <si>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</si>
  <si>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</si>
  <si>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</si>
  <si>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</si>
  <si>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</si>
  <si>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</si>
  <si>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</si>
  <si>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</si>
  <si>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</si>
  <si>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</si>
  <si>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</si>
  <si>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</si>
  <si>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</si>
  <si>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</si>
  <si>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</si>
  <si>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</si>
  <si>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</si>
  <si>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</si>
  <si>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</si>
  <si>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</si>
  <si>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</si>
  <si>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</si>
  <si>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</si>
  <si>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</si>
  <si>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</si>
  <si>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</si>
  <si>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</si>
  <si>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</si>
  <si>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</si>
  <si>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</si>
  <si>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</si>
  <si>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</si>
  <si>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</si>
  <si>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</si>
  <si>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</si>
  <si>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</si>
  <si>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</si>
  <si>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</si>
  <si>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</si>
  <si>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</si>
  <si>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</si>
  <si>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</si>
  <si>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</si>
  <si>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</si>
  <si>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</si>
  <si>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</si>
  <si>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</si>
  <si>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</si>
  <si>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</si>
  <si>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</si>
  <si>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</si>
  <si>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</si>
  <si>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</si>
  <si>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</si>
  <si>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</si>
  <si>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</si>
  <si>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</si>
  <si>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</si>
  <si>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</si>
  <si>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</si>
  <si>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</si>
  <si>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</si>
  <si>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</si>
  <si>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</si>
  <si>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</si>
  <si>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</si>
  <si>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</si>
  <si>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</si>
  <si>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</si>
  <si>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</si>
  <si>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</si>
  <si>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</si>
  <si>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</si>
  <si>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</si>
  <si>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</si>
  <si>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</si>
  <si>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</si>
  <si>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</si>
  <si>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</si>
  <si>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</si>
  <si>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</si>
  <si>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</si>
  <si>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</si>
  <si>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</si>
  <si>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</si>
  <si>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</si>
  <si>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</si>
  <si>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</si>
  <si>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</si>
  <si>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</si>
  <si>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</si>
  <si>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</si>
  <si>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</si>
  <si>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</si>
  <si>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</si>
  <si>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</si>
  <si>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</si>
  <si>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</si>
  <si>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</si>
  <si>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</si>
  <si>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</si>
  <si>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</si>
  <si>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</si>
  <si>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</si>
  <si>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</si>
  <si>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</si>
  <si>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</si>
  <si>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</si>
  <si>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</si>
  <si>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</si>
  <si>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</si>
  <si>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</si>
  <si>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</si>
  <si>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</si>
  <si>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</si>
  <si>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</si>
  <si>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</si>
  <si>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</si>
  <si>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</si>
  <si>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</si>
  <si>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</si>
  <si>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</si>
  <si>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</si>
  <si>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</si>
  <si>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</si>
  <si>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</si>
  <si>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</si>
  <si>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</si>
  <si>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</si>
  <si>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</si>
  <si>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</si>
  <si>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</si>
  <si>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</si>
  <si>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</si>
  <si>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</si>
  <si>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</si>
  <si>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</si>
  <si>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</si>
  <si>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</si>
  <si>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</si>
  <si>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</si>
  <si>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</si>
  <si>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</si>
  <si>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</si>
  <si>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</si>
  <si>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</si>
  <si>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</si>
  <si>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</si>
  <si>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</si>
  <si>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</si>
  <si>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</si>
  <si>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</si>
  <si>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</si>
  <si>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</si>
  <si>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</si>
  <si>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</si>
  <si>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</si>
  <si>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</si>
  <si>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</si>
  <si>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</si>
  <si>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</si>
  <si>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</si>
  <si>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</si>
  <si>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</si>
  <si>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</si>
  <si>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</si>
  <si>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</si>
  <si>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</si>
  <si>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</si>
  <si>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</si>
  <si>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</si>
  <si>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</si>
  <si>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</si>
  <si>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</si>
  <si>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</si>
  <si>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</si>
  <si>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</si>
  <si>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</si>
  <si>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</si>
  <si>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</si>
  <si>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</si>
  <si>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</si>
  <si>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</si>
  <si>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</si>
  <si>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</si>
  <si>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</si>
  <si>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</si>
  <si>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</si>
  <si>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</si>
  <si>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</si>
  <si>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</si>
  <si>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</si>
  <si>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</si>
  <si>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</si>
  <si>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</si>
  <si>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</si>
  <si>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</si>
  <si>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</si>
  <si>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</si>
  <si>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</si>
  <si>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</si>
  <si>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</si>
  <si>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</si>
  <si>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</si>
  <si>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</si>
  <si>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</si>
  <si>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</si>
  <si>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</si>
  <si>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</si>
  <si>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</si>
  <si>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</si>
  <si>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</si>
  <si>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</si>
  <si>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</si>
  <si>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</si>
  <si>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</si>
  <si>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</si>
  <si>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</si>
  <si>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</si>
  <si>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</si>
  <si>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</si>
  <si>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</si>
  <si>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</si>
  <si>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</si>
  <si>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</si>
  <si>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</si>
  <si>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</si>
  <si>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</si>
  <si>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</si>
  <si>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</si>
  <si>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</si>
  <si>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</si>
  <si>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</si>
  <si>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</si>
  <si>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</si>
  <si>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</si>
  <si>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</si>
  <si>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</si>
  <si>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</si>
  <si>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</si>
  <si>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</si>
  <si>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</si>
  <si>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</si>
  <si>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</si>
  <si>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</si>
  <si>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</si>
  <si>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</si>
  <si>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</si>
  <si>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</si>
  <si>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</si>
  <si>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</si>
  <si>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</si>
  <si>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</si>
  <si>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</si>
  <si>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</si>
  <si>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</si>
  <si>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</si>
  <si>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</si>
  <si>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</si>
  <si>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</si>
  <si>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</si>
  <si>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</si>
  <si>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</si>
  <si>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</si>
  <si>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</si>
  <si>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</si>
  <si>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</si>
  <si>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</si>
  <si>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</si>
  <si>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</si>
  <si>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</si>
  <si>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</si>
  <si>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</si>
  <si>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</si>
  <si>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</si>
  <si>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</si>
  <si>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</si>
  <si>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</si>
  <si>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</si>
  <si>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</si>
  <si>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</si>
  <si>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</si>
  <si>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</si>
  <si>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</si>
  <si>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</si>
  <si>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</si>
  <si>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</si>
  <si>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</si>
  <si>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</si>
  <si>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</si>
  <si>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</si>
  <si>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</si>
  <si>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</si>
  <si>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</si>
  <si>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</si>
  <si>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</si>
  <si>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</si>
  <si>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</si>
  <si>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</si>
  <si>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</si>
  <si>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</si>
  <si>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</si>
  <si>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</si>
  <si>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</si>
  <si>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</si>
  <si>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</si>
  <si>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</si>
  <si>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</si>
  <si>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</si>
  <si>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</si>
  <si>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</si>
  <si>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</si>
  <si>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</si>
  <si>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</si>
  <si>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</si>
  <si>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</si>
  <si>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</si>
  <si>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</si>
  <si>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</si>
  <si>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</si>
  <si>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</si>
  <si>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</si>
  <si>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</si>
  <si>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</si>
  <si>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</si>
  <si>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</si>
  <si>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</si>
  <si>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</si>
  <si>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</si>
  <si>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</si>
  <si>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</si>
  <si>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</si>
  <si>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</si>
  <si>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</si>
  <si>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</si>
  <si>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</si>
  <si>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</si>
  <si>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</si>
  <si>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</si>
  <si>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</si>
  <si>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</si>
  <si>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</si>
  <si>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</si>
  <si>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</si>
  <si>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</si>
  <si>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</si>
  <si>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</si>
  <si>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</si>
  <si>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</si>
  <si>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</si>
  <si>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</si>
  <si>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</si>
  <si>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</si>
  <si>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</si>
  <si>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</si>
  <si>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</si>
  <si>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</si>
  <si>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</si>
  <si>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</si>
  <si>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</si>
  <si>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</si>
  <si>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</si>
  <si>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</si>
  <si>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</si>
  <si>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</si>
  <si>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</si>
  <si>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</si>
  <si>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</si>
  <si>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</si>
  <si>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</si>
  <si>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</si>
  <si>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</si>
  <si>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</si>
  <si>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</si>
  <si>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</si>
  <si>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</si>
  <si>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</si>
  <si>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</si>
  <si>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</si>
  <si>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</si>
  <si>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</si>
  <si>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</si>
  <si>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</si>
  <si>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</si>
  <si>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</si>
  <si>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</si>
  <si>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</si>
  <si>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</si>
  <si>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</si>
  <si>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</si>
  <si>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</si>
  <si>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</si>
  <si>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</si>
  <si>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</si>
  <si>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</si>
  <si>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</si>
  <si>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</si>
  <si>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</si>
  <si>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</si>
  <si>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</si>
  <si>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</si>
  <si>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</si>
  <si>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</si>
  <si>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</si>
  <si>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</si>
  <si>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</si>
  <si>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</si>
  <si>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</si>
  <si>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</si>
  <si>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</si>
  <si>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</si>
  <si>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</si>
  <si>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</si>
  <si>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</si>
  <si>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</si>
  <si>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</si>
  <si>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</si>
  <si>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</si>
  <si>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</si>
  <si>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</si>
  <si>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</si>
  <si>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</si>
  <si>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</si>
  <si>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</si>
  <si>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</si>
  <si>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</si>
  <si>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</si>
  <si>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</si>
  <si>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</si>
  <si>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</si>
  <si>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</si>
  <si>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</si>
  <si>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</si>
  <si>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</si>
  <si>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</si>
  <si>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</si>
  <si>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</si>
  <si>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</si>
  <si>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</si>
  <si>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</si>
  <si>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</si>
  <si>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</si>
  <si>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</si>
  <si>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</si>
  <si>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</si>
  <si>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</si>
  <si>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</si>
  <si>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</si>
  <si>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</si>
  <si>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</si>
  <si>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</si>
  <si>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</si>
  <si>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</si>
  <si>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</si>
  <si>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</si>
  <si>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</si>
  <si>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</si>
  <si>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</si>
  <si>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</si>
  <si>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</si>
  <si>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</si>
  <si>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</si>
  <si>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</si>
  <si>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</si>
  <si>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</si>
  <si>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</si>
  <si>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</si>
  <si>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</si>
  <si>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</si>
  <si>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</si>
  <si>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</si>
  <si>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</si>
  <si>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</si>
  <si>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</si>
  <si>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</si>
  <si>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</si>
  <si>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</si>
  <si>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</si>
  <si>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</si>
  <si>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</si>
  <si>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</si>
  <si>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</si>
  <si>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</si>
  <si>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</si>
  <si>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</si>
  <si>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</si>
  <si>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</si>
  <si>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</si>
  <si>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</si>
  <si>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</si>
  <si>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</si>
  <si>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</si>
  <si>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</si>
  <si>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</si>
  <si>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</si>
  <si>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</si>
  <si>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</si>
  <si>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</si>
  <si>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</si>
  <si>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</si>
  <si>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</si>
  <si>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</si>
  <si>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</si>
  <si>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</si>
  <si>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</si>
  <si>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</si>
  <si>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</si>
  <si>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</si>
  <si>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</si>
  <si>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</si>
  <si>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</si>
  <si>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</si>
  <si>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</si>
  <si>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</si>
  <si>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</si>
  <si>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</si>
  <si>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</si>
  <si>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</si>
  <si>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</si>
  <si>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</si>
  <si>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</si>
  <si>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</si>
  <si>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</si>
  <si>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</si>
  <si>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</si>
  <si>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</si>
  <si>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</si>
  <si>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</si>
  <si>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</si>
  <si>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</si>
  <si>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</si>
  <si>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</si>
  <si>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</si>
  <si>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</si>
  <si>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</si>
  <si>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</si>
  <si>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</si>
  <si>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</si>
  <si>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</si>
  <si>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</si>
  <si>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</si>
  <si>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</si>
  <si>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</si>
  <si>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</si>
  <si>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</si>
  <si>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</si>
  <si>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</si>
  <si>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</si>
  <si>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</si>
  <si>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</si>
  <si>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</si>
  <si>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</si>
  <si>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</si>
  <si>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</si>
  <si>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</si>
  <si>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</si>
  <si>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</si>
  <si>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</si>
  <si>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</si>
  <si>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</si>
  <si>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</si>
  <si>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</si>
  <si>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</si>
  <si>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</si>
  <si>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</si>
  <si>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</si>
  <si>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</si>
  <si>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</si>
  <si>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</si>
  <si>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</si>
  <si>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</si>
  <si>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</si>
  <si>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</si>
  <si>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</si>
  <si>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</si>
  <si>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</si>
  <si>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</si>
  <si>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</si>
  <si>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</si>
  <si>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</si>
  <si>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</si>
  <si>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</si>
  <si>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</si>
  <si>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</si>
  <si>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</si>
  <si>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</si>
  <si>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</si>
  <si>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</si>
  <si>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</si>
  <si>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</si>
  <si>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</si>
  <si>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</si>
  <si>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</si>
  <si>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</si>
  <si>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</si>
  <si>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</si>
  <si>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</si>
  <si>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</si>
  <si>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</si>
  <si>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</si>
  <si>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</si>
  <si>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</si>
  <si>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</si>
  <si>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</si>
  <si>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</si>
  <si>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</si>
  <si>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</si>
  <si>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</si>
  <si>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</si>
  <si>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</si>
  <si>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</si>
  <si>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</si>
  <si>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</si>
  <si>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</si>
  <si>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</si>
  <si>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</si>
  <si>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</si>
  <si>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</si>
  <si>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</si>
  <si>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</si>
  <si>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</si>
  <si>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</si>
  <si>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</si>
  <si>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</si>
  <si>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</si>
  <si>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</si>
  <si>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</si>
  <si>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</si>
  <si>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</si>
  <si>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</si>
  <si>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</si>
  <si>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</si>
  <si>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</si>
  <si>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</si>
  <si>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</si>
  <si>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</si>
  <si>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</si>
  <si>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</si>
  <si>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</si>
  <si>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</si>
  <si>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</si>
  <si>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</si>
  <si>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</si>
  <si>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</si>
  <si>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</si>
  <si>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</si>
  <si>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</si>
  <si>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</si>
  <si>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</si>
  <si>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</si>
  <si>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</si>
  <si>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</si>
  <si>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</si>
  <si>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</si>
  <si>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</si>
  <si>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</si>
  <si>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</si>
  <si>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</si>
  <si>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</si>
  <si>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</si>
  <si>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</si>
  <si>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</si>
  <si>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</si>
  <si>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</si>
  <si>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</si>
  <si>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</si>
  <si>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</si>
  <si>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</si>
  <si>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</si>
  <si>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</si>
  <si>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</si>
  <si>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</si>
  <si>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</si>
  <si>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</si>
  <si>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</si>
  <si>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</si>
  <si>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</si>
  <si>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</si>
  <si>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</si>
  <si>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</si>
  <si>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</si>
  <si>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</si>
  <si>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</si>
  <si>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</si>
  <si>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</si>
  <si>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</si>
  <si>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</si>
  <si>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</si>
  <si>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</si>
  <si>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</si>
  <si>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</si>
  <si>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</si>
  <si>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</si>
  <si>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</si>
  <si>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</si>
  <si>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</si>
  <si>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</si>
  <si>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</si>
  <si>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</si>
  <si>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</si>
  <si>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</si>
  <si>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</si>
  <si>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</si>
  <si>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</si>
  <si>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</si>
  <si>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</si>
  <si>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</si>
  <si>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</si>
  <si>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</si>
  <si>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</si>
  <si>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</si>
  <si>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</si>
  <si>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</si>
  <si>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</si>
  <si>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</si>
  <si>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</si>
  <si>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</si>
  <si>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</si>
  <si>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</si>
  <si>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</si>
  <si>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</si>
  <si>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</si>
  <si>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</si>
  <si>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</si>
  <si>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</si>
  <si>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</si>
  <si>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</si>
  <si>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</si>
  <si>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</si>
  <si>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</si>
  <si>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</si>
  <si>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</si>
  <si>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</si>
  <si>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</si>
  <si>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</si>
  <si>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</si>
  <si>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</si>
  <si>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</si>
  <si>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</si>
  <si>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</si>
  <si>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</si>
  <si>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</si>
  <si>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</si>
  <si>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</si>
  <si>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</si>
  <si>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</si>
  <si>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</si>
  <si>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</si>
  <si>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</si>
  <si>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</si>
  <si>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</si>
  <si>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</si>
  <si>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</si>
  <si>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</si>
  <si>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</si>
  <si>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</si>
  <si>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</si>
  <si>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</si>
  <si>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</si>
  <si>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</si>
  <si>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</si>
  <si>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</si>
  <si>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</si>
  <si>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</si>
  <si>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</si>
  <si>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</si>
  <si>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</si>
  <si>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</si>
  <si>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</si>
  <si>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</si>
  <si>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</si>
  <si>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</si>
  <si>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</si>
  <si>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</si>
  <si>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</si>
  <si>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</si>
  <si>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</si>
  <si>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</si>
  <si>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</si>
  <si>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</si>
  <si>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</si>
  <si>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</si>
  <si>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</si>
  <si>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</si>
  <si>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</si>
  <si>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</si>
  <si>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</si>
  <si>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</si>
  <si>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</si>
  <si>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</si>
  <si>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</si>
  <si>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</si>
  <si>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</si>
  <si>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</si>
  <si>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</si>
  <si>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</si>
  <si>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</si>
  <si>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</si>
  <si>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</si>
  <si>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</si>
  <si>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</si>
  <si>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</si>
  <si>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</si>
  <si>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</si>
  <si>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</si>
  <si>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</si>
  <si>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</si>
  <si>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</si>
  <si>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</si>
  <si>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</si>
  <si>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</si>
  <si>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</si>
  <si>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</si>
  <si>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</si>
  <si>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</si>
  <si>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</si>
  <si>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</si>
  <si>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</si>
  <si>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</si>
  <si>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</si>
  <si>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</si>
  <si>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</si>
  <si>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</si>
  <si>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</si>
  <si>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</si>
  <si>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</si>
  <si>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</si>
  <si>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</si>
  <si>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</si>
  <si>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</si>
  <si>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</si>
  <si>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</si>
  <si>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</si>
  <si>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</si>
  <si>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</si>
  <si>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</si>
  <si>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</si>
  <si>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</si>
  <si>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</si>
  <si>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</si>
  <si>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</si>
  <si>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</si>
  <si>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</si>
  <si>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</si>
  <si>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</si>
  <si>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</si>
  <si>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</si>
  <si>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</si>
  <si>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</si>
  <si>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</si>
  <si>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</si>
  <si>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</si>
  <si>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</si>
  <si>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</si>
  <si>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</si>
  <si>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</si>
  <si>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</si>
  <si>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</si>
  <si>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</si>
  <si>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</si>
  <si>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</si>
  <si>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</si>
  <si>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</si>
  <si>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</si>
  <si>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</si>
  <si>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</si>
  <si>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</si>
  <si>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</si>
  <si>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</si>
  <si>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</si>
  <si>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</si>
  <si>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</si>
  <si>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</si>
  <si>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</si>
  <si>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</si>
  <si>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</si>
  <si>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</si>
  <si>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</si>
  <si>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</si>
  <si>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</si>
  <si>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</si>
  <si>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</si>
  <si>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</si>
  <si>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</si>
  <si>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</si>
  <si>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</si>
  <si>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</si>
  <si>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</si>
  <si>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</si>
  <si>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</si>
  <si>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</si>
  <si>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</si>
  <si>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</si>
  <si>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</si>
  <si>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</si>
  <si>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</si>
  <si>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</si>
  <si>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</si>
  <si>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</si>
  <si>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</si>
  <si>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</si>
  <si>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</si>
  <si>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</si>
  <si>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</si>
  <si>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</si>
  <si>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</si>
  <si>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</si>
  <si>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</si>
  <si>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</si>
  <si>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</si>
  <si>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</si>
  <si>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</si>
  <si>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</si>
  <si>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</si>
  <si>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</si>
  <si>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</si>
  <si>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</si>
  <si>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</si>
  <si>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</si>
  <si>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</si>
  <si>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</si>
  <si>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</si>
  <si>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</si>
  <si>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</si>
  <si>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</si>
  <si>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</si>
  <si>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</si>
  <si>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</si>
  <si>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</si>
  <si>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</si>
  <si>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</si>
  <si>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</si>
  <si>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</si>
  <si>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</si>
  <si>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</si>
  <si>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</si>
  <si>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</si>
  <si>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</si>
  <si>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</si>
  <si>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</si>
  <si>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</si>
  <si>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</si>
  <si>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</si>
  <si>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</si>
  <si>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</si>
  <si>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</si>
  <si>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</si>
  <si>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</si>
  <si>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</si>
  <si>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</si>
  <si>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</si>
  <si>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</si>
  <si>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</si>
  <si>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</si>
  <si>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</si>
  <si>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</si>
  <si>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</si>
  <si>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</si>
  <si>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</si>
  <si>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</si>
  <si>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</si>
  <si>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</si>
  <si>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</si>
  <si>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</si>
  <si>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</si>
  <si>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</si>
  <si>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</si>
  <si>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</si>
  <si>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</si>
  <si>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</si>
  <si>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</si>
  <si>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</si>
  <si>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</si>
  <si>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</si>
  <si>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</si>
  <si>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</si>
  <si>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</si>
  <si>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</si>
  <si>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</si>
  <si>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</si>
  <si>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</si>
  <si>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</si>
  <si>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</si>
  <si>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</si>
  <si>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</si>
  <si>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</si>
  <si>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</si>
  <si>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</si>
  <si>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</si>
  <si>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</si>
  <si>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</si>
  <si>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</si>
  <si>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</si>
  <si>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</si>
  <si>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</si>
  <si>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</si>
  <si>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</si>
  <si>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</si>
  <si>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</si>
  <si>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</si>
  <si>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</si>
  <si>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</si>
  <si>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</si>
  <si>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</si>
  <si>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</si>
  <si>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</si>
  <si>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</si>
  <si>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</si>
  <si>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</si>
  <si>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</si>
  <si>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</si>
  <si>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</si>
  <si>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</si>
  <si>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</si>
  <si>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</si>
  <si>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</si>
  <si>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</si>
  <si>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</si>
  <si>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</si>
  <si>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</si>
  <si>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</si>
  <si>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</si>
  <si>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</si>
  <si>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</si>
  <si>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</si>
  <si>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</si>
  <si>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</si>
  <si>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</si>
  <si>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</si>
  <si>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</si>
  <si>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</si>
  <si>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</si>
  <si>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</si>
  <si>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</si>
  <si>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</si>
  <si>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</si>
  <si>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</si>
  <si>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</si>
  <si>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</si>
  <si>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</si>
  <si>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</si>
  <si>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</si>
  <si>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</si>
  <si>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</si>
  <si>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</si>
  <si>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</si>
  <si>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</si>
  <si>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</si>
  <si>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</si>
  <si>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</si>
  <si>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</si>
  <si>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</si>
  <si>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</si>
  <si>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</si>
  <si>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</si>
  <si>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</si>
  <si>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</si>
  <si>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</si>
  <si>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</si>
  <si>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</si>
  <si>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</si>
  <si>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</si>
  <si>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</si>
  <si>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</si>
  <si>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</si>
  <si>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</si>
  <si>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</si>
  <si>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</si>
  <si>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</si>
  <si>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</si>
  <si>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</si>
  <si>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</si>
  <si>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</si>
  <si>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</si>
  <si>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</si>
  <si>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</si>
  <si>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</si>
  <si>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</si>
  <si>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</si>
  <si>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</si>
  <si>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</si>
  <si>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</si>
  <si>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</si>
  <si>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</si>
  <si>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</si>
  <si>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</si>
  <si>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</si>
  <si>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</si>
  <si>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</si>
  <si>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</si>
  <si>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</si>
  <si>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</si>
  <si>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</si>
  <si>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</si>
  <si>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</si>
  <si>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</si>
  <si>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</si>
  <si>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</si>
  <si>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</si>
  <si>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</si>
  <si>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</si>
  <si>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</si>
  <si>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</si>
  <si>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</si>
  <si>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</si>
  <si>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</si>
  <si>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</si>
  <si>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</si>
  <si>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</si>
  <si>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</si>
  <si>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</si>
  <si>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</si>
  <si>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</si>
  <si>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</si>
  <si>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</si>
  <si>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</si>
  <si>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</si>
  <si>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</si>
  <si>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</si>
  <si>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</si>
  <si>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</si>
  <si>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</si>
  <si>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</si>
  <si>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</si>
  <si>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</si>
  <si>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</si>
  <si>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</si>
  <si>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</si>
  <si>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</si>
  <si>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</si>
  <si>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</si>
  <si>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</si>
  <si>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</si>
  <si>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</si>
  <si>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</si>
  <si>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</si>
  <si>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</si>
  <si>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</si>
  <si>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</si>
  <si>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</si>
  <si>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</si>
  <si>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</si>
  <si>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</si>
  <si>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</si>
  <si>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</si>
  <si>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</si>
  <si>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</si>
  <si>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</si>
  <si>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</si>
  <si>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</si>
  <si>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</si>
  <si>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</si>
  <si>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</si>
  <si>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</si>
  <si>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</si>
  <si>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</si>
  <si>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</si>
  <si>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</si>
  <si>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</si>
  <si>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</si>
  <si>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</si>
  <si>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</si>
  <si>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</si>
  <si>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</si>
  <si>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</si>
  <si>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</si>
  <si>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</si>
  <si>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</si>
  <si>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</si>
  <si>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</si>
  <si>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</si>
  <si>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</si>
  <si>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</si>
  <si>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</si>
  <si>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</si>
  <si>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</si>
  <si>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</si>
  <si>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</si>
  <si>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</si>
  <si>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</si>
  <si>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</si>
  <si>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</si>
  <si>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</si>
  <si>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</si>
  <si>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</si>
  <si>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</si>
  <si>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</si>
  <si>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</si>
  <si>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</si>
  <si>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</si>
  <si>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</si>
  <si>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</si>
  <si>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</si>
  <si>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</si>
  <si>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</si>
  <si>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</si>
  <si>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</si>
  <si>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</si>
  <si>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</si>
  <si>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</si>
  <si>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</si>
  <si>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</si>
  <si>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</si>
  <si>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</si>
  <si>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</si>
  <si>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</si>
  <si>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</si>
  <si>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</si>
  <si>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</si>
  <si>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</si>
  <si>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</si>
  <si>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</si>
  <si>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</si>
  <si>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</si>
  <si>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</si>
  <si>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</si>
  <si>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</si>
  <si>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</si>
  <si>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</si>
  <si>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</si>
  <si>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</si>
  <si>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</si>
  <si>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</si>
  <si>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</si>
  <si>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</si>
  <si>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</si>
  <si>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</si>
  <si>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</si>
  <si>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</si>
  <si>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</si>
  <si>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</si>
  <si>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</si>
  <si>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</si>
  <si>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</si>
  <si>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</si>
  <si>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</si>
  <si>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</si>
  <si>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</si>
  <si>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</si>
  <si>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</si>
  <si>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</si>
  <si>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</si>
  <si>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</si>
  <si>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</si>
  <si>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</si>
  <si>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</si>
  <si>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</si>
  <si>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</si>
  <si>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</si>
  <si>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</si>
  <si>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</si>
  <si>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</si>
  <si>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</si>
  <si>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</si>
  <si>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</si>
  <si>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</si>
  <si>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</si>
  <si>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</si>
  <si>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</si>
  <si>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</si>
  <si>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</si>
  <si>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</si>
  <si>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</si>
  <si>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</si>
  <si>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</si>
  <si>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</si>
  <si>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</si>
  <si>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</si>
  <si>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</si>
  <si>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</si>
  <si>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</si>
  <si>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</si>
  <si>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</si>
  <si>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</si>
  <si>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</si>
  <si>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</si>
  <si>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</si>
  <si>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</si>
  <si>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</si>
  <si>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</si>
  <si>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</si>
  <si>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</si>
  <si>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</si>
  <si>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</si>
  <si>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</si>
  <si>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</si>
  <si>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</si>
  <si>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</si>
  <si>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</si>
  <si>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</si>
  <si>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</si>
  <si>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</si>
  <si>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</si>
  <si>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</si>
  <si>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</si>
  <si>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</si>
  <si>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</si>
  <si>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</si>
  <si>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</si>
  <si>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</si>
  <si>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</si>
  <si>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</si>
  <si>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</si>
  <si>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</si>
  <si>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</si>
  <si>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</si>
  <si>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</si>
  <si>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</si>
  <si>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</si>
  <si>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</si>
  <si>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</si>
  <si>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</si>
  <si>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</si>
  <si>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</si>
  <si>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</si>
  <si>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</si>
  <si>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</si>
  <si>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</si>
  <si>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</si>
  <si>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</si>
  <si>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</si>
  <si>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</si>
  <si>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</si>
  <si>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</si>
  <si>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</si>
  <si>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</si>
  <si>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</si>
  <si>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</si>
  <si>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</si>
  <si>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</si>
  <si>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</si>
  <si>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</si>
  <si>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</si>
  <si>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</si>
  <si>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</si>
  <si>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</si>
  <si>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</si>
  <si>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</si>
  <si>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</si>
  <si>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</si>
  <si>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</si>
  <si>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</si>
  <si>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</si>
  <si>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</si>
  <si>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</si>
  <si>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</si>
  <si>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</si>
  <si>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</si>
  <si>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</si>
  <si>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</si>
  <si>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</si>
  <si>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</si>
  <si>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</si>
  <si>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</si>
  <si>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</si>
  <si>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</si>
  <si>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</si>
  <si>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</si>
  <si>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</si>
  <si>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</si>
  <si>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</si>
  <si>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</si>
  <si>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</si>
  <si>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</si>
  <si>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</si>
  <si>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</si>
  <si>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</si>
  <si>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</si>
  <si>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</si>
  <si>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</si>
  <si>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</si>
  <si>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</si>
  <si>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</si>
  <si>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</si>
  <si>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</si>
  <si>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</si>
  <si>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</si>
  <si>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</si>
  <si>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</si>
  <si>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</si>
  <si>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</si>
  <si>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</si>
  <si>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</si>
  <si>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</si>
  <si>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</si>
  <si>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</si>
  <si>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</si>
  <si>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</si>
  <si>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</si>
  <si>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</si>
  <si>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</si>
  <si>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</si>
  <si>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</si>
  <si>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</si>
  <si>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</si>
  <si>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</si>
  <si>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</si>
  <si>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</si>
  <si>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</si>
  <si>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</si>
  <si>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</si>
  <si>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</si>
  <si>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</si>
  <si>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</si>
  <si>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</si>
  <si>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</si>
  <si>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</si>
  <si>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</si>
  <si>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</si>
  <si>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</si>
  <si>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</si>
  <si>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</si>
  <si>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</si>
  <si>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</si>
  <si>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</si>
  <si>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</si>
  <si>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</si>
  <si>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</si>
  <si>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</si>
  <si>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</si>
  <si>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</si>
  <si>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</si>
  <si>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</si>
  <si>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</si>
  <si>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</si>
  <si>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</si>
  <si>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</si>
  <si>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</si>
  <si>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</si>
  <si>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</si>
  <si>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</si>
  <si>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</si>
  <si>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</si>
  <si>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</si>
  <si>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</si>
  <si>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</si>
  <si>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</si>
  <si>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</si>
  <si>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</si>
  <si>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</si>
  <si>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</si>
  <si>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</si>
  <si>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</si>
  <si>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</si>
  <si>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</si>
  <si>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</si>
  <si>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</si>
  <si>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</si>
  <si>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</si>
  <si>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</si>
  <si>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</si>
  <si>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</si>
  <si>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</si>
  <si>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</si>
  <si>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</si>
  <si>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</si>
  <si>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</si>
  <si>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</si>
  <si>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</si>
  <si>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</si>
  <si>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</si>
  <si>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</si>
  <si>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</si>
  <si>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</si>
  <si>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</si>
  <si>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</si>
  <si>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</si>
  <si>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</si>
  <si>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</si>
  <si>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</si>
  <si>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</si>
  <si>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</si>
  <si>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</si>
  <si>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</si>
  <si>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</si>
  <si>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</si>
  <si>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</si>
  <si>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</si>
  <si>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</si>
  <si>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</si>
  <si>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</si>
  <si>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</si>
  <si>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</si>
  <si>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</si>
  <si>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</si>
  <si>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</si>
  <si>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</si>
  <si>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</si>
  <si>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</si>
  <si>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</si>
  <si>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</si>
  <si>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</si>
  <si>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</si>
  <si>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</si>
  <si>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</si>
  <si>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</si>
  <si>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</si>
  <si>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</si>
  <si>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</si>
  <si>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</si>
  <si>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</si>
  <si>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</si>
  <si>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</si>
  <si>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</si>
  <si>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</si>
  <si>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</si>
  <si>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</si>
  <si>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</si>
  <si>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</si>
  <si>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</si>
  <si>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</si>
  <si>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</si>
  <si>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</si>
  <si>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</si>
  <si>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</si>
  <si>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</si>
  <si>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</si>
  <si>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</si>
  <si>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</si>
  <si>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</si>
  <si>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</si>
  <si>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</si>
  <si>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</si>
  <si>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</si>
  <si>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</si>
  <si>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</si>
  <si>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</si>
  <si>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</si>
  <si>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</si>
  <si>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</si>
  <si>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</si>
  <si>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</si>
  <si>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</si>
  <si>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</si>
  <si>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</si>
  <si>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</si>
  <si>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</si>
  <si>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</si>
  <si>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</si>
  <si>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</si>
  <si>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</si>
  <si>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</si>
  <si>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</si>
  <si>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</si>
  <si>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</si>
  <si>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</si>
  <si>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</si>
  <si>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</si>
  <si>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</si>
  <si>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</si>
  <si>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</si>
  <si>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</si>
  <si>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</si>
  <si>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</si>
  <si>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</si>
  <si>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</si>
  <si>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</si>
  <si>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</si>
  <si>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</si>
  <si>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</si>
  <si>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</si>
  <si>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</si>
  <si>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</si>
  <si>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</si>
  <si>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</si>
  <si>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</si>
  <si>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</si>
  <si>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</si>
  <si>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</si>
  <si>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</si>
  <si>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</si>
  <si>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</si>
  <si>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</si>
  <si>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</si>
  <si>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</si>
  <si>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</si>
  <si>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</si>
  <si>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</si>
  <si>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</si>
  <si>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</si>
  <si>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</si>
  <si>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</si>
  <si>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</si>
  <si>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</si>
  <si>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</si>
  <si>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</si>
  <si>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</si>
  <si>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</si>
  <si>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</si>
  <si>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</si>
  <si>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</si>
  <si>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</si>
  <si>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</si>
  <si>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</si>
  <si>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</si>
  <si>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</si>
  <si>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</si>
  <si>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</si>
  <si>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</si>
  <si>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</si>
  <si>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</si>
  <si>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</si>
  <si>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</si>
  <si>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</si>
  <si>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</si>
  <si>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</si>
  <si>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</si>
  <si>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</si>
  <si>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</si>
  <si>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</si>
  <si>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</si>
  <si>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</si>
  <si>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</si>
  <si>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</si>
  <si>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</si>
  <si>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</si>
  <si>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</si>
  <si>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</si>
  <si>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</si>
  <si>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</si>
  <si>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</si>
  <si>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</si>
  <si>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</si>
  <si>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</si>
  <si>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</si>
  <si>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</si>
  <si>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</si>
  <si>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</si>
  <si>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</si>
  <si>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</si>
  <si>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</si>
  <si>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</si>
  <si>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</si>
  <si>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</si>
  <si>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</si>
  <si>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</si>
  <si>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</si>
  <si>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</si>
  <si>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</si>
  <si>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</si>
  <si>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</si>
  <si>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</si>
  <si>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</si>
  <si>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</si>
  <si>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</si>
  <si>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</si>
  <si>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</si>
  <si>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</si>
  <si>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</si>
  <si>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</si>
  <si>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</si>
  <si>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</si>
  <si>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</si>
  <si>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</si>
  <si>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</si>
  <si>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</si>
  <si>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</si>
  <si>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</si>
  <si>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</si>
  <si>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</si>
  <si>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</si>
  <si>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</si>
  <si>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</si>
  <si>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</si>
  <si>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</si>
  <si>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</si>
  <si>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</si>
  <si>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</si>
  <si>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</si>
  <si>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</si>
  <si>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</si>
  <si>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</si>
  <si>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</si>
  <si>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</si>
  <si>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</si>
  <si>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</si>
  <si>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</si>
  <si>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</si>
  <si>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</si>
  <si>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</si>
  <si>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</si>
  <si>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</si>
  <si>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</si>
  <si>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</si>
  <si>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</si>
  <si>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</si>
  <si>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</si>
  <si>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</si>
  <si>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</si>
  <si>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</si>
  <si>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</si>
  <si>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</si>
  <si>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</si>
  <si>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</si>
  <si>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</si>
  <si>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</si>
  <si>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</si>
  <si>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</si>
  <si>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</si>
  <si>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</si>
  <si>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</si>
  <si>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</si>
  <si>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</si>
  <si>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</si>
  <si>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</si>
  <si>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</si>
  <si>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</si>
  <si>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</si>
  <si>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</si>
  <si>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</si>
  <si>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</si>
  <si>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</si>
  <si>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</si>
  <si>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</si>
  <si>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</si>
  <si>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</si>
  <si>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</si>
  <si>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</si>
  <si>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</si>
  <si>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</si>
  <si>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</si>
  <si>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</si>
  <si>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</si>
  <si>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</si>
  <si>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</si>
  <si>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</si>
  <si>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</si>
  <si>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</si>
  <si>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</si>
  <si>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</si>
  <si>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</si>
  <si>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</si>
  <si>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</si>
  <si>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</si>
  <si>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</si>
  <si>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</si>
  <si>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</si>
  <si>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</si>
  <si>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</si>
  <si>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</si>
  <si>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</si>
  <si>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</si>
  <si>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</si>
  <si>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</si>
  <si>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</si>
  <si>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</si>
  <si>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</si>
  <si>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</si>
  <si>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</si>
  <si>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</si>
  <si>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</si>
  <si>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</si>
  <si>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</si>
  <si>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</si>
  <si>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</si>
  <si>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</si>
  <si>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</si>
  <si>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</si>
  <si>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</si>
  <si>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</si>
  <si>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</si>
  <si>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</si>
  <si>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</si>
  <si>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</si>
  <si>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</si>
  <si>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</si>
  <si>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</si>
  <si>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</si>
  <si>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</si>
  <si>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</si>
  <si>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</si>
  <si>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</si>
  <si>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</si>
  <si>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</si>
  <si>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</si>
  <si>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</si>
  <si>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</si>
  <si>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</si>
  <si>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</si>
  <si>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</si>
  <si>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</si>
  <si>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</si>
  <si>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</si>
  <si>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</si>
  <si>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</si>
  <si>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</si>
  <si>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</si>
  <si>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</si>
  <si>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</si>
  <si>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</si>
  <si>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</si>
  <si>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</si>
  <si>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</si>
  <si>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</si>
  <si>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</si>
  <si>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</si>
  <si>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</si>
  <si>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</si>
  <si>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</si>
  <si>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</si>
  <si>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</si>
  <si>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</si>
  <si>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</si>
  <si>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</si>
  <si>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</si>
  <si>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</si>
  <si>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</si>
  <si>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</si>
  <si>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</si>
  <si>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</si>
  <si>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</si>
  <si>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</si>
  <si>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</si>
  <si>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</si>
  <si>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</si>
  <si>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</si>
  <si>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</si>
  <si>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</si>
  <si>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</si>
  <si>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</si>
  <si>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</si>
  <si>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</si>
  <si>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</si>
  <si>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</si>
  <si>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</si>
  <si>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</si>
  <si>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</si>
  <si>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</si>
  <si>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</si>
  <si>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</si>
  <si>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</si>
  <si>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</si>
  <si>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</si>
  <si>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</si>
  <si>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</si>
  <si>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</si>
  <si>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</si>
  <si>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</si>
  <si>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</si>
  <si>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</si>
  <si>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</si>
  <si>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</si>
  <si>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</si>
  <si>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</si>
  <si>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</si>
  <si>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</si>
  <si>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</si>
  <si>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</si>
  <si>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</si>
  <si>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</si>
  <si>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</si>
  <si>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</si>
  <si>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</si>
  <si>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</si>
  <si>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</si>
  <si>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</si>
  <si>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</si>
  <si>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</si>
  <si>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</si>
  <si>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</si>
  <si>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</si>
  <si>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</si>
  <si>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</si>
  <si>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</si>
  <si>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</si>
  <si>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</si>
  <si>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</si>
  <si>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</si>
  <si>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</si>
  <si>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</si>
  <si>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</si>
  <si>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</si>
  <si>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</si>
  <si>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</si>
  <si>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</si>
  <si>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</si>
  <si>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</si>
  <si>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</si>
  <si>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</si>
  <si>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</si>
  <si>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</si>
  <si>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</si>
  <si>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</si>
  <si>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</si>
  <si>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</si>
  <si>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</si>
  <si>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</si>
  <si>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</si>
  <si>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</si>
  <si>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</si>
  <si>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</si>
  <si>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</si>
  <si>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</si>
  <si>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</si>
  <si>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</si>
  <si>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</si>
  <si>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</si>
  <si>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</si>
  <si>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</si>
  <si>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</si>
  <si>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</si>
  <si>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</si>
  <si>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</si>
  <si>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</si>
  <si>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</si>
  <si>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</si>
  <si>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</si>
  <si>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</si>
  <si>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</si>
  <si>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</si>
  <si>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</si>
  <si>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</si>
  <si>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</si>
  <si>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</si>
  <si>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</si>
  <si>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</si>
  <si>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</si>
  <si>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</si>
  <si>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</si>
  <si>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</si>
  <si>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</si>
  <si>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</si>
  <si>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</si>
  <si>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</si>
  <si>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</si>
  <si>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</si>
  <si>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</si>
  <si>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</si>
  <si>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</si>
  <si>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</si>
  <si>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</si>
  <si>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</si>
  <si>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</si>
  <si>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</si>
  <si>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</si>
  <si>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</si>
  <si>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</si>
  <si>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</si>
  <si>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</si>
  <si>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</si>
  <si>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</si>
  <si>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</si>
  <si>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</si>
  <si>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</si>
  <si>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</si>
  <si>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</si>
  <si>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</si>
  <si>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</si>
  <si>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</si>
  <si>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</si>
  <si>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</si>
  <si>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</si>
  <si>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</si>
  <si>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</si>
  <si>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</si>
  <si>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</si>
  <si>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</si>
  <si>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</si>
  <si>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</si>
  <si>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</si>
  <si>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</si>
  <si>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</si>
  <si>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</si>
  <si>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</si>
  <si>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</si>
  <si>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</si>
  <si>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</si>
  <si>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</si>
  <si>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</si>
  <si>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</si>
  <si>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</si>
  <si>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</si>
  <si>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</si>
  <si>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</si>
  <si>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</si>
  <si>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</si>
  <si>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</si>
  <si>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</si>
  <si>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</si>
  <si>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</si>
  <si>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</si>
  <si>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</si>
  <si>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</si>
  <si>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</si>
  <si>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</si>
  <si>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</si>
  <si>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</si>
  <si>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</si>
  <si>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</si>
  <si>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</si>
  <si>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</si>
  <si>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</si>
  <si>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</si>
  <si>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</si>
  <si>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</si>
  <si>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</si>
  <si>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</si>
  <si>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</si>
  <si>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</si>
  <si>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</si>
  <si>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</si>
  <si>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</si>
  <si>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</si>
  <si>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</si>
  <si>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</si>
  <si>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</si>
  <si>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</si>
  <si>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</si>
  <si>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</si>
  <si>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</si>
  <si>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</si>
  <si>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</si>
  <si>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</si>
  <si>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</si>
  <si>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</si>
  <si>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</si>
  <si>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</si>
  <si>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</si>
  <si>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</si>
  <si>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</si>
  <si>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</si>
  <si>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</si>
  <si>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</si>
  <si>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</si>
  <si>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</si>
  <si>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</si>
  <si>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</si>
  <si>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</si>
  <si>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</si>
  <si>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</si>
  <si>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</si>
  <si>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</si>
  <si>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</si>
  <si>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</si>
  <si>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</si>
  <si>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</si>
  <si>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</si>
  <si>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</si>
  <si>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</si>
  <si>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</si>
  <si>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</si>
  <si>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</si>
  <si>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</si>
  <si>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</si>
  <si>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</si>
  <si>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</si>
  <si>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</si>
  <si>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</si>
  <si>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</si>
  <si>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</si>
  <si>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</si>
  <si>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</si>
  <si>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</si>
  <si>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</si>
  <si>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</si>
  <si>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</si>
  <si>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</si>
  <si>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</si>
  <si>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</si>
  <si>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</si>
  <si>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</si>
  <si>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</si>
  <si>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</si>
  <si>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</si>
  <si>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</si>
  <si>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</si>
  <si>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</si>
  <si>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</si>
  <si>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</si>
  <si>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</si>
  <si>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</si>
  <si>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</si>
  <si>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</si>
  <si>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</si>
  <si>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</si>
  <si>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</si>
  <si>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</si>
  <si>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</si>
  <si>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</si>
  <si>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</si>
  <si>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</si>
  <si>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</si>
  <si>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</si>
  <si>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</si>
  <si>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</si>
  <si>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</si>
  <si>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</si>
  <si>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</si>
  <si>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</si>
  <si>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</si>
  <si>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</si>
  <si>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</si>
  <si>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</si>
  <si>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</si>
  <si>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</si>
  <si>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</si>
  <si>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</si>
  <si>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</si>
  <si>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</si>
  <si>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</si>
  <si>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</si>
  <si>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</si>
  <si>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</si>
  <si>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</si>
  <si>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</si>
  <si>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</si>
  <si>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</si>
  <si>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</si>
  <si>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</si>
  <si>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</si>
  <si>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</si>
  <si>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</si>
  <si>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</si>
  <si>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</si>
  <si>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</si>
  <si>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</si>
  <si>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</si>
  <si>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</si>
  <si>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</si>
  <si>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</si>
  <si>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</si>
  <si>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</si>
  <si>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</si>
  <si>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</si>
  <si>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</si>
  <si>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</si>
  <si>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</si>
  <si>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</si>
  <si>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</si>
  <si>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</si>
  <si>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</si>
  <si>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</si>
  <si>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</si>
  <si>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</si>
  <si>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</si>
  <si>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</si>
  <si>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</si>
  <si>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</si>
  <si>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</si>
  <si>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</si>
  <si>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</si>
  <si>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</si>
  <si>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</si>
  <si>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</si>
  <si>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</si>
  <si>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</si>
  <si>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</si>
  <si>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</si>
  <si>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</si>
  <si>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</si>
  <si>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</si>
  <si>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</si>
  <si>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</si>
  <si>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</si>
  <si>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</si>
  <si>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</si>
  <si>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</si>
  <si>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</si>
  <si>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</si>
  <si>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</si>
  <si>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</si>
  <si>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</si>
  <si>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</si>
  <si>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</si>
  <si>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</si>
  <si>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</si>
  <si>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</si>
  <si>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</si>
  <si>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</si>
  <si>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</si>
  <si>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</si>
  <si>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</si>
  <si>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</si>
  <si>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</si>
  <si>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</si>
  <si>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</si>
  <si>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</si>
  <si>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</si>
  <si>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</si>
  <si>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</si>
  <si>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</si>
  <si>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</si>
  <si>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</si>
  <si>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</si>
  <si>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</si>
  <si>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</si>
  <si>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</si>
  <si>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</si>
  <si>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</si>
  <si>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</si>
  <si>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</si>
  <si>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</si>
  <si>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</si>
  <si>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</si>
  <si>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</si>
  <si>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</si>
  <si>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</si>
  <si>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</si>
  <si>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</si>
  <si>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</si>
  <si>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</si>
  <si>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</si>
  <si>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</si>
  <si>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</si>
  <si>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</si>
  <si>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</si>
  <si>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</si>
  <si>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</si>
  <si>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</si>
  <si>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</si>
  <si>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</si>
  <si>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</si>
  <si>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</si>
  <si>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</si>
  <si>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</si>
  <si>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</si>
  <si>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</si>
  <si>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</si>
  <si>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</si>
  <si>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</si>
  <si>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</si>
  <si>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</si>
  <si>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</si>
  <si>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</si>
  <si>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</si>
  <si>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</si>
  <si>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</si>
  <si>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</si>
  <si>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</si>
  <si>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</si>
  <si>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</si>
  <si>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</si>
  <si>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</si>
  <si>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</si>
  <si>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</si>
  <si>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</si>
  <si>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</si>
  <si>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</si>
  <si>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</si>
  <si>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</si>
  <si>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</si>
  <si>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</si>
  <si>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</si>
  <si>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</si>
  <si>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</si>
  <si>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</si>
  <si>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</si>
  <si>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</si>
  <si>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</si>
  <si>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</si>
  <si>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</si>
  <si>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</si>
  <si>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</si>
  <si>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</si>
  <si>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</si>
  <si>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</si>
  <si>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</si>
  <si>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</si>
  <si>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</si>
  <si>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</si>
  <si>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</si>
  <si>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</si>
  <si>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</si>
  <si>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</si>
  <si>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</si>
  <si>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</si>
  <si>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</si>
  <si>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</si>
  <si>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</si>
  <si>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</si>
  <si>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</si>
  <si>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</si>
  <si>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</si>
  <si>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</si>
  <si>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</si>
  <si>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</si>
  <si>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</si>
  <si>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</si>
  <si>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</si>
  <si>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</si>
  <si>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</si>
  <si>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</si>
  <si>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</si>
  <si>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</si>
  <si>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</si>
  <si>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</si>
  <si>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</si>
  <si>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</si>
  <si>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</si>
  <si>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</si>
  <si>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</si>
  <si>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</si>
  <si>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</si>
  <si>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</si>
  <si>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</si>
  <si>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</si>
  <si>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</si>
  <si>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</si>
  <si>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</si>
  <si>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</si>
  <si>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</si>
  <si>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</si>
  <si>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</si>
  <si>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</si>
  <si>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</si>
  <si>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</si>
  <si>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</si>
  <si>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</si>
  <si>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</si>
  <si>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</si>
  <si>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</si>
  <si>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</si>
  <si>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</si>
  <si>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</si>
  <si>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</si>
  <si>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</si>
  <si>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</si>
  <si>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</si>
  <si>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</si>
  <si>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</si>
  <si>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</si>
  <si>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</si>
  <si>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</si>
  <si>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</si>
  <si>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</si>
  <si>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</si>
  <si>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</si>
  <si>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</si>
  <si>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</si>
  <si>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</si>
  <si>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</si>
  <si>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</si>
  <si>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</si>
  <si>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</si>
  <si>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</si>
  <si>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</si>
  <si>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</si>
  <si>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</si>
  <si>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</si>
  <si>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</si>
  <si>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</si>
  <si>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</si>
  <si>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</si>
  <si>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</si>
  <si>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</si>
  <si>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</si>
  <si>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</si>
  <si>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</si>
  <si>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</si>
  <si>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</si>
  <si>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</si>
  <si>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</si>
  <si>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</si>
  <si>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</si>
  <si>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</si>
  <si>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</si>
  <si>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</si>
  <si>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</si>
  <si>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</si>
  <si>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</si>
  <si>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</si>
  <si>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</si>
  <si>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</si>
  <si>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</si>
  <si>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</si>
  <si>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</si>
  <si>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</si>
  <si>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</si>
  <si>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</si>
  <si>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</si>
  <si>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</si>
  <si>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</si>
  <si>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</si>
  <si>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</si>
  <si>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</si>
  <si>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</si>
  <si>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</si>
  <si>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</si>
  <si>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</si>
  <si>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</si>
  <si>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</si>
  <si>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</si>
  <si>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</si>
  <si>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</si>
  <si>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</si>
  <si>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</si>
  <si>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</si>
  <si>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</si>
  <si>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</si>
  <si>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</si>
  <si>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</si>
  <si>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</si>
  <si>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</si>
  <si>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</si>
  <si>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</si>
  <si>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</si>
  <si>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</si>
  <si>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</si>
  <si>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</si>
  <si>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</si>
  <si>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</si>
  <si>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</si>
  <si>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</si>
  <si>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</si>
  <si>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</si>
  <si>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</si>
  <si>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</si>
  <si>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</si>
  <si>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</si>
  <si>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</si>
  <si>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</si>
  <si>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</si>
  <si>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</si>
  <si>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</si>
  <si>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</si>
  <si>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</si>
  <si>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</si>
  <si>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</si>
  <si>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</si>
  <si>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</si>
  <si>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</si>
  <si>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</si>
  <si>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</si>
  <si>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</si>
  <si>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</si>
  <si>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</si>
  <si>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</si>
  <si>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</si>
  <si>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</si>
  <si>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</si>
  <si>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</si>
  <si>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</si>
  <si>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</si>
  <si>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</si>
  <si>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</si>
  <si>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</si>
  <si>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</si>
  <si>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</si>
  <si>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</si>
  <si>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</si>
  <si>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</si>
  <si>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</si>
  <si>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</si>
  <si>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</si>
  <si>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</si>
  <si>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</si>
  <si>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</si>
  <si>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</si>
  <si>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</si>
  <si>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</si>
  <si>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</si>
  <si>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</si>
  <si>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</si>
  <si>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</si>
  <si>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</si>
  <si>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</si>
  <si>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</si>
  <si>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</si>
  <si>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</si>
  <si>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</si>
  <si>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</si>
  <si>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</si>
  <si>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</si>
  <si>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</si>
  <si>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</si>
  <si>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</si>
  <si>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</si>
  <si>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</si>
  <si>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</si>
  <si>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</si>
  <si>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</si>
  <si>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</si>
  <si>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</si>
  <si>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</si>
  <si>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</si>
  <si>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</si>
  <si>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</si>
  <si>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</si>
  <si>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</si>
  <si>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</si>
  <si>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</si>
  <si>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</si>
  <si>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</si>
  <si>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</si>
  <si>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</si>
  <si>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</si>
  <si>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</si>
  <si>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</si>
  <si>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</si>
  <si>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</si>
  <si>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</si>
  <si>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</si>
  <si>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</si>
  <si>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</si>
  <si>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</si>
  <si>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</si>
  <si>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</si>
  <si>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</si>
  <si>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</si>
  <si>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</si>
  <si>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</si>
  <si>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</si>
  <si>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</si>
  <si>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</si>
  <si>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</si>
  <si>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</si>
  <si>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</si>
  <si>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</si>
  <si>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</si>
  <si>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</si>
  <si>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</si>
  <si>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</si>
  <si>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</si>
  <si>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</si>
  <si>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</si>
  <si>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</si>
  <si>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</si>
  <si>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</si>
  <si>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</si>
  <si>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</si>
  <si>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</si>
  <si>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</si>
  <si>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</si>
  <si>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</si>
  <si>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</si>
  <si>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</si>
  <si>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</si>
  <si>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</si>
  <si>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</si>
  <si>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</si>
  <si>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</si>
  <si>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</si>
  <si>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</si>
  <si>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</si>
  <si>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</si>
  <si>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</si>
  <si>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</si>
  <si>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</si>
  <si>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</si>
  <si>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</si>
  <si>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</si>
  <si>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</si>
  <si>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</si>
  <si>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</si>
  <si>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</si>
  <si>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</si>
  <si>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</si>
  <si>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</si>
  <si>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</si>
  <si>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</si>
  <si>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</si>
  <si>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</si>
  <si>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</si>
  <si>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</si>
  <si>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</si>
  <si>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</si>
  <si>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</si>
  <si>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</si>
  <si>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</si>
  <si>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</si>
  <si>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</si>
  <si>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</si>
  <si>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</si>
  <si>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</si>
  <si>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</si>
  <si>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</si>
  <si>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</si>
  <si>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</si>
  <si>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</si>
  <si>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</si>
  <si>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</si>
  <si>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</si>
  <si>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</si>
  <si>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</si>
  <si>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</si>
  <si>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</si>
  <si>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</si>
  <si>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</si>
  <si>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</si>
  <si>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</si>
  <si>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</si>
  <si>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</si>
  <si>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</si>
  <si>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</si>
  <si>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</si>
  <si>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</si>
  <si>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</si>
  <si>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</si>
  <si>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</si>
  <si>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</si>
  <si>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</si>
  <si>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</si>
  <si>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</si>
  <si>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</si>
  <si>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</si>
  <si>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</si>
  <si>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</si>
  <si>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</si>
  <si>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</si>
  <si>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</si>
  <si>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</si>
  <si>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</si>
  <si>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</si>
  <si>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</si>
  <si>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</si>
  <si>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</si>
  <si>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</si>
  <si>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</si>
  <si>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</si>
  <si>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</si>
  <si>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</si>
  <si>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</si>
  <si>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</si>
  <si>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</si>
  <si>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</si>
  <si>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</si>
  <si>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</si>
  <si>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</si>
  <si>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</si>
  <si>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</si>
  <si>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</si>
  <si>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</si>
  <si>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</si>
  <si>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</si>
  <si>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</si>
  <si>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</si>
  <si>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</si>
  <si>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</si>
  <si>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</si>
  <si>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</si>
  <si>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</si>
  <si>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</si>
  <si>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</si>
  <si>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</si>
  <si>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</si>
  <si>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</si>
  <si>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</si>
  <si>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</si>
  <si>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</si>
  <si>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</si>
  <si>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</si>
  <si>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</si>
  <si>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</si>
  <si>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</si>
  <si>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</si>
  <si>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</si>
  <si>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</si>
  <si>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</si>
  <si>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</si>
  <si>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</si>
  <si>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</si>
  <si>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</si>
  <si>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</si>
  <si>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</si>
  <si>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</si>
  <si>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</si>
  <si>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</si>
  <si>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</si>
  <si>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</si>
  <si>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</si>
  <si>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</si>
  <si>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</si>
  <si>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</si>
  <si>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</si>
  <si>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</si>
  <si>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</si>
  <si>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</si>
  <si>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</si>
  <si>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</si>
  <si>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</si>
  <si>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</si>
  <si>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</si>
  <si>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</si>
  <si>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</si>
  <si>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</si>
  <si>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</si>
  <si>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</si>
  <si>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</si>
  <si>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</si>
  <si>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</si>
  <si>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</si>
  <si>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</si>
  <si>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</si>
  <si>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</si>
  <si>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</si>
  <si>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</si>
  <si>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</si>
  <si>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</si>
  <si>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</si>
  <si>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</si>
  <si>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</si>
  <si>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</si>
  <si>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</si>
  <si>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</si>
  <si>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</si>
  <si>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</si>
  <si>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</si>
  <si>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</si>
  <si>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</si>
  <si>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</si>
  <si>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</si>
  <si>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</si>
  <si>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</si>
  <si>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</si>
  <si>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</si>
  <si>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</si>
  <si>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</si>
  <si>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</si>
  <si>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</si>
  <si>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</si>
  <si>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</si>
  <si>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</si>
  <si>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</si>
  <si>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</si>
  <si>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</si>
  <si>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</si>
  <si>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</si>
  <si>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</si>
  <si>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</si>
  <si>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</si>
  <si>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</si>
  <si>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</si>
  <si>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</si>
  <si>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</si>
  <si>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</si>
  <si>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</si>
  <si>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</si>
  <si>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</si>
  <si>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</si>
  <si>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</si>
  <si>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</si>
  <si>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</si>
  <si>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</si>
  <si>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</si>
  <si>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</si>
  <si>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</si>
  <si>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</si>
  <si>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</si>
  <si>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</si>
  <si>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</si>
  <si>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</si>
  <si>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</si>
  <si>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</si>
  <si>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</si>
  <si>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</si>
  <si>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</si>
  <si>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</si>
  <si>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</si>
  <si>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</si>
  <si>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</si>
  <si>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</si>
  <si>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</si>
  <si>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</si>
  <si>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</si>
  <si>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</si>
  <si>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</si>
  <si>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</si>
  <si>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</si>
  <si>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</si>
  <si>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</si>
  <si>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</si>
  <si>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</si>
  <si>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</si>
  <si>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</si>
  <si>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</si>
  <si>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</si>
  <si>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</si>
  <si>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</si>
  <si>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</si>
  <si>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</si>
  <si>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</si>
  <si>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</si>
  <si>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</si>
  <si>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</si>
  <si>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</si>
  <si>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</si>
  <si>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</si>
  <si>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</si>
  <si>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</si>
  <si>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</si>
  <si>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</si>
  <si>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</si>
  <si>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</si>
  <si>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</si>
  <si>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</si>
  <si>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</si>
  <si>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</si>
  <si>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</si>
  <si>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</si>
  <si>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</si>
  <si>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</si>
  <si>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</si>
  <si>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</si>
  <si>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</si>
  <si>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</si>
  <si>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</si>
  <si>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</si>
  <si>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</si>
  <si>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</si>
  <si>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</si>
  <si>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</si>
  <si>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</si>
  <si>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</si>
  <si>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</si>
  <si>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</si>
  <si>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</si>
  <si>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</si>
  <si>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</si>
  <si>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</si>
  <si>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</si>
  <si>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</si>
  <si>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</si>
  <si>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</si>
  <si>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</si>
  <si>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</si>
  <si>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</si>
  <si>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</si>
  <si>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</si>
  <si>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</si>
  <si>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</si>
  <si>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</si>
  <si>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</si>
  <si>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</si>
  <si>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</si>
  <si>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</si>
  <si>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</si>
  <si>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</si>
  <si>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</si>
  <si>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</si>
  <si>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</si>
  <si>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</si>
  <si>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</si>
  <si>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</si>
  <si>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</si>
  <si>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</si>
  <si>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</si>
  <si>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</si>
  <si>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</si>
  <si>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</si>
  <si>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</si>
  <si>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</si>
  <si>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</si>
  <si>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</si>
  <si>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</si>
  <si>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</si>
  <si>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</si>
  <si>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</si>
  <si>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</si>
  <si>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</si>
  <si>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</si>
  <si>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</si>
  <si>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</si>
  <si>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</si>
  <si>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</si>
  <si>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</si>
  <si>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</si>
  <si>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</si>
  <si>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</si>
  <si>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</si>
  <si>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</si>
  <si>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</si>
  <si>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</si>
  <si>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</si>
  <si>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</si>
  <si>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</si>
  <si>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</si>
  <si>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</si>
  <si>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</si>
  <si>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</si>
  <si>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</si>
  <si>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</si>
  <si>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</si>
  <si>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</si>
  <si>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</si>
  <si>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</si>
  <si>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</si>
  <si>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</si>
  <si>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</si>
  <si>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</si>
  <si>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</si>
  <si>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</si>
  <si>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</si>
  <si>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</si>
  <si>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</si>
  <si>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</si>
  <si>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</si>
  <si>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</si>
  <si>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</si>
  <si>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</si>
  <si>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</si>
  <si>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</si>
  <si>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</si>
  <si>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</si>
  <si>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</si>
  <si>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</si>
  <si>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</si>
  <si>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</si>
  <si>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</si>
  <si>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</si>
  <si>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</si>
  <si>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</si>
  <si>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</si>
  <si>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</si>
  <si>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</si>
  <si>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</si>
  <si>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</si>
  <si>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</si>
  <si>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</si>
  <si>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</si>
  <si>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</si>
  <si>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</si>
  <si>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</si>
  <si>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</si>
  <si>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</si>
  <si>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</si>
  <si>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</si>
  <si>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</si>
  <si>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</si>
  <si>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</si>
  <si>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</si>
  <si>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</si>
  <si>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</si>
  <si>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</si>
  <si>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</si>
  <si>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</si>
  <si>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</si>
  <si>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</si>
  <si>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</si>
  <si>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</si>
  <si>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</si>
  <si>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</si>
  <si>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</si>
  <si>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</si>
  <si>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</si>
  <si>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</si>
  <si>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</si>
  <si>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</si>
  <si>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</si>
  <si>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</si>
  <si>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</si>
  <si>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</si>
  <si>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</si>
  <si>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</si>
  <si>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</si>
  <si>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</si>
  <si>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</si>
  <si>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</si>
  <si>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</si>
  <si>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</si>
  <si>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</si>
  <si>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</si>
  <si>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</si>
  <si>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</si>
  <si>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</si>
  <si>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</si>
  <si>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</si>
  <si>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</si>
  <si>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</si>
  <si>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</si>
  <si>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</si>
  <si>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</si>
  <si>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</si>
  <si>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</si>
  <si>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</si>
  <si>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</si>
  <si>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</si>
  <si>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</si>
  <si>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</si>
  <si>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</si>
  <si>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</si>
  <si>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</si>
  <si>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</si>
  <si>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</si>
  <si>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</si>
  <si>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</si>
  <si>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</si>
  <si>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</si>
  <si>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</si>
  <si>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</si>
  <si>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</si>
  <si>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</si>
  <si>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</si>
  <si>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</si>
  <si>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</si>
  <si>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</si>
  <si>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</si>
  <si>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</si>
  <si>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</si>
  <si>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</si>
  <si>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</si>
  <si>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</si>
  <si>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</si>
  <si>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</si>
  <si>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</si>
  <si>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</si>
  <si>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</si>
  <si>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</si>
  <si>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</si>
  <si>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</si>
  <si>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</si>
  <si>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</si>
  <si>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</si>
  <si>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</si>
  <si>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</si>
  <si>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</si>
  <si>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</si>
  <si>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</si>
  <si>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</si>
  <si>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</si>
  <si>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</si>
  <si>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</si>
  <si>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</si>
  <si>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</si>
  <si>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</si>
  <si>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</si>
  <si>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</si>
  <si>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</si>
  <si>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</si>
  <si>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</si>
  <si>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</si>
  <si>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</si>
  <si>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</si>
  <si>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</si>
  <si>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</si>
  <si>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</si>
  <si>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</si>
  <si>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</si>
  <si>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</si>
  <si>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</si>
  <si>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</si>
  <si>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</si>
  <si>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</si>
  <si>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</si>
  <si>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</si>
  <si>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</si>
  <si>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</si>
  <si>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</si>
  <si>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</si>
  <si>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</si>
  <si>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</si>
  <si>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</si>
  <si>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</si>
  <si>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</si>
  <si>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</si>
  <si>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</si>
  <si>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</si>
  <si>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</si>
  <si>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</si>
  <si>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</si>
  <si>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</si>
  <si>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</si>
  <si>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</si>
  <si>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</si>
  <si>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</si>
  <si>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</si>
  <si>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</si>
  <si>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</si>
  <si>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</si>
  <si>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</si>
  <si>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</si>
  <si>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</si>
  <si>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</si>
  <si>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</si>
  <si>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</si>
  <si>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</si>
  <si>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</si>
  <si>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</si>
  <si>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</si>
  <si>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</si>
  <si>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</si>
  <si>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</si>
  <si>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</si>
  <si>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</si>
  <si>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</si>
  <si>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</si>
  <si>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</si>
  <si>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</si>
  <si>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</si>
  <si>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</si>
  <si>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</si>
  <si>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</si>
  <si>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</si>
  <si>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</si>
  <si>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</si>
  <si>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</si>
  <si>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</si>
  <si>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</si>
  <si>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</si>
  <si>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</si>
  <si>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</si>
  <si>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</si>
  <si>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</si>
  <si>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</si>
  <si>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</si>
  <si>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</si>
  <si>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</si>
  <si>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</si>
  <si>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</si>
  <si>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</si>
  <si>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</si>
  <si>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</si>
  <si>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</si>
  <si>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</si>
  <si>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</si>
  <si>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</si>
  <si>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</si>
  <si>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</si>
  <si>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</si>
  <si>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</si>
  <si>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</si>
  <si>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</si>
  <si>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</si>
  <si>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</si>
  <si>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</si>
  <si>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</si>
  <si>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</si>
  <si>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</si>
  <si>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</si>
  <si>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</si>
  <si>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</si>
  <si>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</si>
  <si>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</si>
  <si>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</si>
  <si>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</si>
  <si>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</si>
  <si>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</si>
  <si>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</si>
  <si>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</si>
  <si>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</si>
  <si>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</si>
  <si>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</si>
  <si>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</si>
  <si>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</si>
  <si>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</si>
  <si>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</si>
  <si>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</si>
  <si>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</si>
  <si>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</si>
  <si>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</si>
  <si>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</si>
  <si>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</si>
  <si>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</si>
  <si>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</si>
  <si>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</si>
  <si>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</si>
  <si>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</si>
  <si>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</si>
  <si>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</si>
  <si>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</si>
  <si>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</si>
  <si>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</si>
  <si>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</si>
  <si>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</si>
  <si>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</si>
  <si>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</si>
  <si>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</si>
  <si>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</si>
  <si>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</si>
  <si>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</si>
  <si>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</si>
  <si>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</si>
  <si>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</si>
  <si>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</si>
  <si>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</si>
  <si>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</si>
  <si>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</si>
  <si>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</si>
  <si>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</si>
  <si>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</si>
  <si>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</si>
  <si>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</si>
  <si>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</si>
  <si>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</si>
  <si>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</si>
  <si>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</si>
  <si>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</si>
  <si>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</si>
  <si>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</si>
  <si>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</si>
  <si>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</si>
  <si>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</si>
  <si>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</si>
  <si>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</si>
  <si>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</si>
  <si>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</si>
  <si>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</si>
  <si>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</si>
  <si>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</si>
  <si>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</si>
  <si>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</si>
  <si>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</si>
  <si>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</si>
  <si>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</si>
  <si>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</si>
  <si>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</si>
  <si>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</si>
  <si>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</si>
  <si>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</si>
  <si>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</si>
  <si>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</si>
  <si>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</si>
  <si>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</si>
  <si>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</si>
  <si>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</si>
  <si>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</si>
  <si>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</si>
  <si>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</si>
  <si>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</si>
  <si>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</si>
  <si>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</si>
  <si>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</si>
  <si>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</si>
  <si>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</si>
  <si>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</si>
  <si>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</si>
  <si>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</si>
  <si>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</si>
  <si>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</si>
  <si>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</si>
  <si>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</si>
  <si>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</si>
  <si>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</si>
  <si>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</si>
  <si>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</si>
  <si>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</si>
  <si>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</si>
  <si>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</si>
  <si>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</si>
  <si>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</si>
  <si>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</si>
  <si>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</si>
  <si>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</si>
  <si>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</si>
  <si>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</si>
  <si>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</si>
  <si>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</si>
  <si>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</si>
  <si>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</si>
  <si>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</si>
  <si>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</si>
  <si>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</si>
  <si>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</si>
  <si>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</si>
  <si>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</si>
  <si>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</si>
  <si>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</si>
  <si>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</si>
  <si>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</si>
  <si>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</si>
  <si>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</si>
  <si>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</si>
  <si>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</si>
  <si>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</si>
  <si>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</si>
  <si>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</si>
  <si>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</si>
  <si>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</si>
  <si>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</si>
  <si>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</si>
  <si>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</si>
  <si>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</si>
  <si>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</si>
  <si>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</si>
  <si>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</si>
  <si>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</si>
  <si>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</si>
  <si>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</si>
  <si>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</si>
  <si>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</si>
  <si>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</si>
  <si>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</si>
  <si>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</si>
  <si>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</si>
  <si>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</si>
  <si>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</si>
  <si>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</si>
  <si>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</si>
  <si>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</si>
  <si>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</si>
  <si>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</si>
  <si>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</si>
  <si>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</si>
  <si>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</si>
  <si>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</si>
  <si>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</si>
  <si>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</si>
  <si>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</si>
  <si>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</si>
  <si>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</si>
  <si>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</si>
  <si>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</si>
  <si>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</si>
  <si>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</si>
  <si>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</si>
  <si>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</si>
  <si>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</si>
  <si>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</si>
  <si>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</si>
  <si>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</si>
  <si>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</si>
  <si>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</si>
  <si>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</si>
  <si>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</si>
  <si>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</si>
  <si>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</si>
  <si>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</si>
  <si>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</si>
  <si>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</si>
  <si>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</si>
  <si>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</si>
  <si>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</si>
  <si>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</si>
  <si>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</si>
  <si>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</si>
  <si>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</si>
  <si>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</si>
  <si>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</si>
  <si>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</si>
  <si>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</si>
  <si>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</si>
  <si>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</si>
  <si>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</si>
  <si>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</si>
  <si>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</si>
  <si>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</si>
  <si>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</si>
  <si>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</si>
  <si>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</si>
  <si>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</si>
  <si>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</si>
  <si>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</si>
  <si>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</si>
  <si>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</si>
  <si>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</si>
  <si>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</si>
  <si>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</si>
  <si>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</si>
  <si>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</si>
  <si>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</si>
  <si>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</si>
  <si>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</si>
  <si>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</si>
  <si>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</si>
  <si>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</si>
  <si>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</si>
  <si>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</si>
  <si>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</si>
  <si>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</si>
  <si>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</si>
  <si>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</si>
  <si>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</si>
  <si>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</si>
  <si>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</si>
  <si>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</si>
  <si>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</si>
  <si>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</si>
  <si>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</si>
  <si>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</si>
  <si>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</si>
  <si>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</si>
  <si>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</si>
  <si>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</si>
  <si>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</si>
  <si>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</si>
  <si>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</si>
  <si>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</si>
  <si>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</si>
  <si>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</si>
  <si>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</si>
  <si>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</si>
  <si>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</si>
  <si>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</si>
  <si>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</si>
  <si>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</si>
  <si>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</si>
  <si>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</si>
  <si>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</si>
  <si>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</si>
  <si>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</si>
  <si>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</si>
  <si>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</si>
  <si>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</si>
  <si>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</si>
  <si>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</si>
  <si>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</si>
  <si>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</si>
  <si>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</si>
  <si>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</si>
  <si>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</si>
  <si>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</si>
  <si>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</si>
  <si>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</si>
  <si>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</si>
  <si>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</si>
  <si>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</si>
  <si>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</si>
  <si>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</si>
  <si>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</si>
  <si>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</si>
  <si>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</si>
  <si>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</si>
  <si>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</si>
  <si>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</si>
  <si>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</si>
  <si>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</si>
  <si>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</si>
  <si>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</si>
  <si>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</si>
  <si>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</si>
  <si>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</si>
  <si>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</si>
  <si>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</si>
  <si>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</si>
  <si>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</si>
  <si>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</si>
  <si>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</si>
  <si>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</si>
  <si>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</si>
  <si>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</si>
  <si>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</si>
  <si>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</si>
  <si>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</si>
  <si>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</si>
  <si>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</si>
  <si>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</si>
  <si>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</si>
  <si>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</si>
  <si>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</si>
  <si>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</si>
  <si>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</si>
  <si>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</si>
  <si>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</si>
  <si>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</si>
  <si>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</si>
  <si>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</si>
  <si>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</si>
  <si>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</si>
  <si>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</si>
  <si>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</si>
  <si>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</si>
  <si>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</si>
  <si>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</si>
  <si>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</si>
  <si>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</si>
  <si>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</si>
  <si>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</si>
  <si>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</si>
  <si>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</si>
  <si>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</si>
  <si>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</si>
  <si>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</si>
  <si>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</si>
  <si>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</si>
  <si>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</si>
  <si>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</si>
  <si>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</si>
  <si>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</si>
  <si>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</si>
  <si>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</si>
  <si>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</si>
  <si>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</si>
  <si>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</si>
  <si>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</si>
  <si>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</si>
  <si>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</si>
  <si>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</si>
  <si>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</si>
  <si>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</si>
  <si>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</si>
  <si>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</si>
  <si>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</si>
  <si>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</si>
  <si>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</si>
  <si>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</si>
  <si>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</si>
  <si>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</si>
  <si>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</si>
  <si>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</si>
  <si>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</si>
  <si>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</si>
  <si>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</si>
  <si>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</si>
  <si>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</si>
  <si>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</si>
  <si>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</si>
  <si>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</si>
  <si>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</si>
  <si>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</si>
  <si>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</si>
  <si>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</si>
  <si>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</si>
  <si>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</si>
  <si>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</si>
  <si>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</si>
  <si>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</si>
  <si>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</si>
  <si>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</si>
  <si>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</si>
  <si>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</si>
  <si>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</si>
  <si>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</si>
  <si>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</si>
  <si>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</si>
  <si>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</si>
  <si>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</si>
  <si>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</si>
  <si>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</si>
  <si>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</si>
  <si>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</si>
  <si>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</si>
  <si>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</si>
  <si>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</si>
  <si>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</si>
  <si>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</si>
  <si>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</si>
  <si>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</si>
  <si>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</si>
  <si>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</si>
  <si>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</si>
  <si>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</si>
  <si>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</si>
  <si>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</si>
  <si>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</si>
  <si>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</si>
  <si>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</si>
  <si>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</si>
  <si>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</si>
  <si>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</si>
  <si>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</si>
  <si>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</si>
  <si>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</si>
  <si>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</si>
  <si>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</si>
  <si>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</si>
  <si>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</si>
  <si>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</si>
  <si>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</si>
  <si>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</si>
  <si>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</si>
  <si>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</si>
  <si>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</si>
  <si>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</si>
  <si>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</si>
  <si>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</si>
  <si>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</si>
  <si>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</si>
  <si>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</si>
  <si>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</si>
  <si>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</si>
  <si>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</si>
  <si>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</si>
  <si>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</si>
  <si>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</si>
  <si>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</si>
  <si>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</si>
  <si>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</si>
  <si>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</si>
  <si>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</si>
  <si>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</si>
  <si>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</si>
  <si>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</si>
  <si>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</si>
  <si>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</si>
  <si>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</si>
  <si>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</si>
  <si>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</si>
  <si>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</si>
  <si>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</si>
  <si>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</si>
  <si>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</si>
  <si>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</si>
  <si>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</si>
  <si>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</si>
  <si>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</si>
  <si>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</si>
  <si>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</si>
  <si>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</si>
  <si>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</si>
  <si>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</si>
  <si>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</si>
  <si>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</si>
  <si>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</si>
  <si>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</si>
  <si>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</si>
  <si>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</si>
  <si>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</si>
  <si>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</si>
  <si>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</si>
  <si>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</si>
  <si>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</si>
  <si>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</si>
  <si>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</si>
  <si>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</si>
  <si>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</si>
  <si>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</si>
  <si>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</si>
  <si>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</si>
  <si>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</si>
  <si>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</si>
  <si>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</si>
  <si>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</si>
  <si>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</si>
  <si>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</si>
  <si>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</si>
  <si>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</si>
  <si>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</si>
  <si>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</si>
  <si>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</si>
  <si>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</si>
  <si>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</si>
  <si>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</si>
  <si>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</si>
  <si>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</si>
  <si>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</si>
  <si>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</si>
  <si>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</si>
  <si>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</si>
  <si>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</si>
  <si>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</si>
  <si>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</si>
  <si>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</si>
  <si>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</si>
  <si>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</si>
  <si>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</si>
  <si>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</si>
  <si>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</si>
  <si>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</si>
  <si>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</si>
  <si>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</si>
  <si>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</si>
  <si>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</si>
  <si>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</si>
  <si>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</si>
  <si>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</si>
  <si>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</si>
  <si>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</si>
  <si>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</si>
  <si>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</si>
  <si>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</si>
  <si>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</si>
  <si>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</si>
  <si>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</si>
  <si>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</si>
  <si>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</si>
  <si>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</si>
  <si>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</si>
  <si>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</si>
  <si>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</si>
  <si>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</si>
  <si>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</si>
  <si>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</si>
  <si>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</si>
  <si>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</si>
  <si>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</si>
  <si>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</si>
  <si>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</si>
  <si>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</si>
  <si>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</si>
  <si>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</si>
  <si>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</si>
  <si>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</si>
  <si>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</si>
  <si>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</si>
  <si>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</si>
  <si>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</si>
  <si>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</si>
  <si>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</si>
  <si>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</si>
  <si>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</si>
  <si>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</si>
  <si>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</si>
  <si>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</si>
  <si>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</si>
  <si>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</si>
  <si>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</si>
  <si>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</si>
  <si>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</si>
  <si>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</si>
  <si>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</si>
  <si>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</si>
  <si>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</si>
  <si>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</si>
  <si>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</si>
  <si>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</si>
  <si>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</si>
  <si>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</si>
  <si>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</si>
  <si>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</si>
  <si>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</si>
  <si>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</si>
  <si>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</si>
  <si>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</si>
  <si>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</si>
  <si>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</si>
  <si>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</si>
  <si>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</si>
  <si>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</si>
  <si>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</si>
  <si>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</si>
  <si>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</si>
  <si>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</si>
  <si>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</si>
  <si>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</si>
  <si>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</si>
  <si>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</si>
  <si>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</si>
  <si>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</si>
  <si>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</si>
  <si>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</si>
  <si>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</si>
  <si>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</si>
  <si>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</si>
  <si>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</si>
  <si>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</si>
  <si>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</si>
  <si>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</si>
  <si>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</si>
  <si>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</si>
  <si>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</si>
  <si>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</si>
  <si>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</si>
  <si>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</si>
  <si>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</si>
  <si>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</si>
  <si>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</si>
  <si>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</si>
  <si>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</si>
  <si>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</si>
  <si>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</si>
  <si>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</si>
  <si>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</si>
  <si>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</si>
  <si>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</si>
  <si>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</si>
  <si>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</si>
  <si>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</si>
  <si>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</si>
  <si>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</si>
  <si>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</si>
  <si>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</si>
  <si>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</si>
  <si>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</si>
  <si>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</si>
  <si>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</si>
  <si>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</si>
  <si>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</si>
  <si>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</si>
  <si>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</si>
  <si>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</si>
  <si>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</si>
  <si>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</si>
  <si>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</si>
  <si>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</si>
  <si>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</si>
  <si>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</si>
  <si>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</si>
  <si>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</si>
  <si>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</si>
  <si>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</si>
  <si>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</si>
  <si>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</si>
  <si>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</si>
  <si>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</si>
  <si>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</si>
  <si>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</si>
  <si>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</si>
  <si>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</si>
  <si>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</si>
  <si>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</si>
  <si>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</si>
  <si>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</si>
  <si>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</si>
  <si>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</si>
  <si>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</si>
  <si>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</si>
  <si>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</si>
  <si>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</si>
  <si>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</si>
  <si>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</si>
  <si>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</si>
  <si>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</si>
  <si>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</si>
  <si>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</si>
  <si>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</si>
  <si>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</si>
  <si>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</si>
  <si>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</si>
  <si>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</si>
  <si>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</si>
  <si>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</si>
  <si>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</si>
  <si>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</si>
  <si>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</si>
  <si>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</si>
  <si>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</si>
  <si>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</si>
  <si>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</si>
  <si>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</si>
  <si>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</si>
  <si>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</si>
  <si>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</si>
  <si>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</si>
  <si>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</si>
  <si>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</si>
  <si>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</si>
  <si>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</si>
  <si>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</si>
  <si>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</si>
  <si>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</si>
  <si>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</si>
  <si>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</si>
  <si>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</si>
  <si>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</si>
  <si>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</si>
  <si>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</si>
  <si>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</si>
  <si>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</si>
  <si>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</si>
  <si>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</si>
  <si>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</si>
  <si>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</si>
  <si>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</si>
  <si>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</si>
  <si>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</si>
  <si>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</si>
  <si>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</si>
  <si>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</si>
  <si>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</si>
  <si>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</si>
  <si>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</si>
  <si>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</si>
  <si>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</si>
  <si>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</si>
  <si>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</si>
  <si>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</si>
  <si>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</si>
  <si>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</si>
  <si>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</si>
  <si>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</si>
  <si>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</si>
  <si>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</si>
  <si>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</si>
  <si>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</si>
  <si>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</si>
  <si>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</si>
  <si>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</si>
  <si>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</si>
  <si>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</si>
  <si>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</si>
  <si>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</si>
  <si>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</si>
  <si>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</si>
  <si>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</si>
  <si>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</si>
  <si>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</si>
  <si>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</si>
  <si>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</si>
  <si>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</si>
  <si>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</si>
  <si>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</si>
  <si>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</si>
  <si>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</si>
  <si>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</si>
  <si>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</si>
  <si>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</si>
  <si>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</si>
  <si>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</si>
  <si>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</si>
  <si>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</si>
  <si>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</si>
  <si>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</si>
  <si>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</si>
  <si>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</si>
  <si>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</si>
  <si>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</si>
  <si>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</si>
  <si>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</si>
  <si>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</si>
  <si>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</si>
  <si>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</si>
  <si>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</si>
  <si>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</si>
  <si>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</si>
  <si>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</si>
  <si>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</si>
  <si>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</si>
  <si>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</si>
  <si>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</si>
  <si>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</si>
  <si>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</si>
  <si>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</si>
  <si>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</si>
  <si>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</si>
  <si>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</si>
  <si>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</si>
  <si>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</si>
  <si>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</si>
  <si>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</si>
  <si>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</si>
  <si>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</si>
  <si>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</si>
  <si>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</si>
  <si>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</si>
  <si>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</si>
  <si>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</si>
  <si>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</si>
  <si>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</si>
  <si>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</si>
  <si>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</si>
  <si>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</si>
  <si>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</si>
  <si>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</si>
  <si>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</si>
  <si>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</si>
  <si>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</si>
  <si>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</si>
  <si>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</si>
  <si>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</si>
  <si>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</si>
  <si>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</si>
  <si>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</si>
  <si>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</si>
  <si>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</si>
  <si>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</si>
  <si>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</si>
  <si>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</si>
  <si>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</si>
  <si>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</si>
  <si>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</si>
  <si>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</si>
  <si>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</si>
  <si>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</si>
  <si>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</si>
  <si>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</si>
  <si>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</si>
  <si>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</si>
  <si>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</si>
  <si>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</si>
  <si>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</si>
  <si>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</si>
  <si>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</si>
  <si>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</si>
  <si>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</si>
  <si>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</si>
  <si>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</si>
  <si>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</si>
  <si>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</si>
  <si>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</si>
  <si>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</si>
  <si>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</si>
  <si>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</si>
  <si>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</si>
  <si>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</si>
  <si>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</si>
  <si>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</si>
  <si>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</si>
  <si>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</si>
  <si>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</si>
  <si>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</si>
  <si>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</si>
  <si>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</si>
  <si>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</si>
  <si>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</si>
  <si>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</si>
  <si>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</si>
  <si>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</si>
  <si>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</si>
  <si>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</si>
  <si>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</si>
  <si>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</si>
  <si>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</si>
  <si>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</si>
  <si>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</si>
  <si>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</si>
  <si>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</si>
  <si>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</si>
  <si>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</si>
  <si>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</si>
  <si>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</si>
  <si>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</si>
  <si>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</si>
  <si>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</si>
  <si>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</si>
  <si>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</si>
  <si>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</si>
  <si>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</si>
  <si>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</si>
  <si>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</si>
  <si>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</si>
  <si>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</si>
  <si>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</si>
  <si>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</si>
  <si>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</si>
  <si>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</si>
  <si>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</si>
  <si>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</si>
  <si>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</si>
  <si>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</si>
  <si>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</si>
  <si>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</si>
  <si>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</si>
  <si>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</si>
  <si>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</si>
  <si>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</si>
  <si>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</si>
  <si>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</si>
  <si>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</si>
  <si>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</si>
  <si>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</si>
  <si>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</si>
  <si>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</si>
  <si>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</si>
  <si>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</si>
  <si>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</si>
  <si>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</si>
  <si>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</si>
  <si>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</si>
  <si>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</si>
  <si>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</si>
  <si>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</si>
  <si>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</si>
  <si>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</si>
  <si>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</si>
  <si>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</si>
  <si>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</si>
  <si>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</si>
  <si>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</si>
  <si>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</si>
  <si>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</si>
  <si>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</si>
  <si>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</si>
  <si>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</si>
  <si>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</si>
  <si>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</si>
  <si>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</si>
  <si>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</si>
  <si>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</si>
  <si>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</si>
  <si>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</si>
  <si>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</si>
  <si>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</si>
  <si>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</si>
  <si>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</si>
  <si>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</si>
  <si>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</si>
  <si>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</si>
  <si>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</si>
  <si>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</si>
  <si>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</si>
  <si>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</si>
  <si>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</si>
  <si>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</si>
  <si>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</si>
  <si>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</si>
  <si>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</si>
  <si>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</si>
  <si>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</si>
  <si>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</si>
  <si>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</si>
  <si>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</si>
  <si>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</si>
  <si>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</si>
  <si>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</si>
  <si>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</si>
  <si>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</si>
  <si>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</si>
  <si>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</si>
  <si>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</si>
  <si>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</si>
  <si>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</si>
  <si>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</si>
  <si>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</si>
  <si>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</si>
  <si>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</si>
  <si>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</si>
  <si>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</si>
  <si>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</si>
  <si>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</si>
  <si>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</si>
  <si>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</si>
  <si>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</si>
  <si>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</si>
  <si>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</si>
  <si>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</si>
  <si>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</si>
  <si>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</si>
  <si>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</si>
  <si>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</si>
  <si>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</si>
  <si>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</si>
  <si>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</si>
  <si>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</si>
  <si>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</si>
  <si>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</si>
  <si>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</si>
  <si>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</si>
  <si>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</si>
  <si>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</si>
  <si>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</si>
  <si>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</si>
  <si>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</si>
  <si>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</si>
  <si>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</si>
  <si>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</si>
  <si>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</si>
  <si>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</si>
  <si>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</si>
  <si>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</si>
  <si>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</si>
  <si>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</si>
  <si>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</si>
  <si>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</si>
  <si>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</si>
  <si>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</si>
  <si>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</si>
  <si>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</si>
  <si>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</si>
  <si>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</si>
  <si>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</si>
  <si>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</si>
  <si>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</si>
  <si>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</si>
  <si>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</si>
  <si>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</si>
  <si>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</si>
  <si>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</si>
  <si>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</si>
  <si>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</si>
  <si>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</si>
  <si>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</si>
  <si>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</si>
  <si>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</si>
  <si>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</si>
  <si>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</si>
  <si>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</si>
  <si>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</si>
  <si>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</si>
  <si>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</si>
  <si>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</si>
  <si>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</si>
  <si>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</si>
  <si>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</si>
  <si>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</si>
  <si>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</si>
  <si>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</si>
  <si>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</si>
  <si>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</si>
  <si>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</si>
  <si>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</si>
  <si>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</si>
  <si>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</si>
  <si>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</si>
  <si>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</si>
  <si>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</si>
  <si>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</si>
  <si>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</si>
  <si>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</si>
  <si>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</si>
  <si>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</si>
  <si>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</si>
  <si>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</si>
  <si>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</si>
  <si>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</si>
  <si>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</si>
  <si>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</si>
  <si>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</si>
  <si>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</si>
  <si>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</si>
  <si>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</si>
  <si>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</si>
  <si>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</si>
  <si>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</si>
  <si>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</si>
  <si>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</si>
  <si>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</si>
  <si>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</si>
  <si>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</si>
  <si>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</si>
  <si>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</si>
  <si>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</si>
  <si>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</si>
  <si>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</si>
  <si>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</si>
  <si>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</si>
  <si>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</si>
  <si>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</si>
  <si>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</si>
  <si>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</si>
  <si>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</si>
  <si>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</si>
  <si>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</si>
  <si>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</si>
  <si>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</si>
  <si>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</si>
  <si>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</si>
  <si>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</si>
  <si>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</si>
  <si>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</si>
  <si>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</si>
  <si>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</si>
  <si>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</si>
  <si>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</si>
  <si>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</si>
  <si>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</si>
  <si>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</si>
  <si>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</si>
  <si>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</si>
  <si>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</si>
  <si>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</si>
  <si>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</si>
  <si>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</si>
  <si>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</si>
  <si>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</si>
  <si>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</si>
  <si>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</si>
  <si>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</si>
  <si>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</si>
  <si>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</si>
  <si>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</si>
  <si>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</si>
  <si>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</si>
  <si>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</si>
  <si>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</si>
  <si>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</si>
  <si>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</si>
  <si>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</si>
  <si>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</si>
  <si>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</si>
  <si>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</si>
  <si>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</si>
  <si>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</si>
  <si>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</si>
  <si>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</si>
  <si>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</si>
  <si>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</si>
  <si>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</si>
  <si>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</si>
  <si>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</si>
  <si>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</si>
  <si>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</si>
  <si>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</si>
  <si>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</si>
  <si>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</si>
  <si>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</si>
  <si>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</si>
  <si>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</si>
  <si>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</si>
  <si>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</si>
  <si>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</si>
  <si>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</si>
  <si>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</si>
  <si>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</si>
  <si>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</si>
  <si>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</si>
  <si>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</si>
  <si>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</si>
  <si>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</si>
  <si>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</si>
  <si>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</si>
  <si>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</si>
  <si>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</si>
  <si>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</si>
  <si>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</si>
  <si>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</si>
  <si>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</si>
  <si>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</si>
  <si>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</si>
  <si>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</si>
  <si>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</si>
  <si>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</si>
  <si>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</si>
  <si>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</si>
  <si>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</si>
  <si>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</si>
  <si>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</si>
  <si>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</si>
  <si>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</si>
  <si>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</si>
  <si>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</si>
  <si>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</si>
  <si>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</si>
  <si>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</si>
  <si>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</si>
  <si>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</si>
  <si>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</si>
  <si>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</si>
  <si>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</si>
  <si>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</si>
  <si>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</si>
  <si>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</si>
  <si>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</si>
  <si>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</si>
  <si>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</si>
  <si>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</si>
  <si>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</si>
  <si>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</si>
  <si>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</si>
  <si>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</si>
  <si>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</si>
  <si>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</si>
  <si>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</si>
  <si>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</si>
  <si>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</si>
  <si>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</si>
  <si>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</si>
  <si>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</si>
  <si>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</si>
  <si>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</si>
  <si>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</si>
  <si>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</si>
  <si>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</si>
  <si>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</si>
  <si>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</si>
  <si>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</si>
  <si>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</si>
  <si>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</si>
  <si>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</si>
  <si>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</si>
  <si>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</si>
  <si>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</si>
  <si>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</si>
  <si>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</si>
  <si>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</si>
  <si>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</si>
  <si>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</si>
  <si>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</si>
  <si>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</si>
  <si>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</si>
  <si>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</si>
  <si>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</si>
  <si>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</si>
  <si>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</si>
  <si>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</si>
  <si>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</si>
  <si>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</si>
  <si>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</si>
  <si>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</si>
  <si>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</si>
  <si>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</si>
  <si>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</si>
  <si>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</si>
  <si>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</si>
  <si>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</si>
  <si>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</si>
  <si>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</si>
  <si>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</si>
  <si>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</si>
  <si>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</si>
  <si>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</si>
  <si>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</si>
  <si>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</si>
  <si>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</si>
  <si>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</si>
  <si>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</si>
  <si>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</si>
  <si>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</si>
  <si>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</si>
  <si>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</si>
  <si>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</si>
  <si>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</si>
  <si>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</si>
  <si>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</si>
  <si>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</si>
  <si>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</si>
  <si>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</si>
  <si>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</si>
  <si>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</si>
  <si>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</si>
  <si>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</si>
  <si>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</si>
  <si>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</si>
  <si>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</si>
  <si>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</si>
  <si>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</si>
  <si>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</si>
  <si>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</si>
  <si>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</si>
  <si>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</si>
  <si>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</si>
  <si>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</si>
  <si>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</si>
  <si>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</si>
  <si>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</si>
  <si>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</si>
  <si>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</si>
  <si>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</si>
  <si>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</si>
  <si>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</si>
  <si>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</si>
  <si>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</si>
  <si>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</si>
  <si>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</si>
  <si>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</si>
  <si>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</si>
  <si>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</si>
  <si>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</si>
  <si>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</si>
  <si>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</si>
  <si>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</si>
  <si>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</si>
  <si>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</si>
  <si>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</si>
  <si>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</si>
  <si>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</si>
  <si>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</si>
  <si>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</si>
  <si>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</si>
  <si>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</si>
  <si>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</si>
  <si>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</si>
  <si>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</si>
  <si>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</si>
  <si>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</si>
  <si>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</si>
  <si>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</si>
  <si>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</si>
  <si>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</si>
  <si>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</si>
  <si>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</si>
  <si>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</si>
  <si>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</si>
  <si>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</si>
  <si>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</si>
  <si>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</si>
  <si>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</si>
  <si>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</si>
  <si>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</si>
  <si>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</si>
  <si>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</si>
  <si>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</si>
  <si>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</si>
  <si>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</si>
  <si>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</si>
  <si>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</si>
  <si>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</si>
  <si>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</si>
  <si>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</si>
  <si>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</si>
  <si>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</si>
  <si>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</si>
  <si>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</si>
  <si>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</si>
  <si>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</si>
  <si>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</si>
  <si>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</si>
  <si>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</si>
  <si>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</si>
  <si>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</si>
  <si>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</si>
  <si>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</si>
  <si>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</si>
  <si>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</si>
  <si>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</si>
  <si>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</si>
  <si>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</si>
  <si>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</si>
  <si>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</si>
  <si>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</si>
  <si>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</si>
  <si>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</si>
  <si>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</si>
  <si>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</si>
  <si>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</si>
  <si>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</si>
  <si>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</si>
  <si>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</si>
  <si>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</si>
  <si>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</si>
  <si>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</si>
  <si>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</si>
  <si>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</si>
  <si>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</si>
  <si>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</si>
  <si>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</si>
  <si>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</si>
  <si>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</si>
  <si>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</si>
  <si>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</si>
  <si>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</si>
  <si>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</si>
  <si>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</si>
  <si>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</si>
  <si>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</si>
  <si>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</si>
  <si>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</si>
  <si>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</si>
  <si>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</si>
  <si>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</si>
  <si>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</si>
  <si>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</si>
  <si>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</si>
  <si>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</si>
  <si>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</si>
  <si>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</si>
  <si>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</si>
  <si>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</si>
  <si>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</si>
  <si>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</si>
  <si>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</si>
  <si>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</si>
  <si>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</si>
  <si>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</si>
  <si>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</si>
  <si>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</si>
  <si>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</si>
  <si>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</si>
  <si>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</si>
  <si>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</si>
  <si>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</si>
  <si>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</si>
  <si>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</si>
  <si>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</si>
  <si>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</si>
  <si>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</si>
  <si>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</si>
  <si>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</si>
  <si>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</si>
  <si>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</si>
  <si>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</si>
  <si>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</si>
  <si>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</si>
  <si>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</si>
  <si>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</si>
  <si>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</si>
  <si>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</si>
  <si>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</si>
  <si>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</si>
  <si>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</si>
  <si>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</si>
  <si>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</si>
  <si>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</si>
  <si>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</si>
  <si>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</si>
  <si>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</si>
  <si>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</si>
  <si>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</si>
  <si>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</si>
  <si>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</si>
  <si>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</si>
  <si>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</si>
  <si>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</si>
  <si>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</si>
  <si>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</si>
  <si>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</si>
  <si>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</si>
  <si>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</si>
  <si>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</si>
  <si>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</si>
  <si>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</si>
  <si>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</si>
  <si>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</si>
  <si>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</si>
  <si>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</si>
  <si>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</si>
  <si>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</si>
  <si>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</si>
  <si>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</si>
  <si>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</si>
  <si>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</si>
  <si>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</si>
  <si>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</si>
  <si>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</si>
  <si>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</si>
  <si>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</si>
  <si>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</si>
  <si>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</si>
  <si>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</si>
  <si>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</si>
  <si>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</si>
  <si>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</si>
  <si>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</si>
  <si>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</si>
  <si>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</si>
  <si>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</si>
  <si>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</si>
  <si>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</si>
  <si>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</si>
  <si>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</si>
  <si>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</si>
  <si>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</si>
  <si>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</si>
  <si>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</si>
  <si>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</si>
  <si>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</si>
  <si>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</si>
  <si>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</si>
  <si>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</si>
  <si>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</si>
  <si>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</si>
  <si>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</si>
  <si>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</si>
  <si>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</si>
  <si>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</si>
  <si>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</si>
  <si>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</si>
  <si>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</si>
  <si>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</si>
  <si>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</si>
  <si>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</si>
  <si>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</si>
  <si>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</si>
  <si>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</si>
  <si>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</si>
  <si>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</si>
  <si>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</si>
  <si>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</si>
  <si>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</si>
  <si>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</si>
  <si>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</si>
  <si>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</si>
  <si>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</si>
  <si>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</si>
  <si>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</si>
  <si>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</si>
  <si>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</si>
  <si>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</si>
  <si>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</si>
  <si>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</si>
  <si>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</si>
  <si>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</si>
  <si>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</si>
  <si>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</si>
  <si>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</si>
  <si>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</si>
  <si>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</si>
  <si>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</si>
  <si>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</si>
  <si>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</si>
  <si>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</si>
  <si>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</si>
  <si>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</si>
  <si>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</si>
  <si>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</si>
  <si>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</si>
  <si>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</si>
  <si>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</si>
  <si>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</si>
  <si>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</si>
  <si>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</si>
  <si>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</si>
  <si>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</si>
  <si>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</si>
  <si>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</si>
  <si>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</si>
  <si>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</si>
  <si>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</si>
  <si>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</si>
  <si>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</si>
  <si>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</si>
  <si>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</si>
  <si>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</si>
  <si>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</si>
  <si>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</si>
  <si>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</si>
  <si>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</si>
  <si>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</si>
  <si>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</si>
  <si>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</si>
  <si>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</si>
  <si>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</si>
  <si>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</si>
  <si>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</si>
  <si>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</si>
  <si>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</si>
  <si>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</si>
  <si>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</si>
  <si>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</si>
  <si>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</si>
  <si>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</si>
  <si>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</si>
  <si>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</si>
  <si>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</si>
  <si>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</si>
  <si>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</si>
  <si>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</si>
  <si>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</si>
  <si>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</si>
  <si>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</si>
  <si>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</si>
  <si>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</si>
  <si>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</si>
  <si>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</si>
  <si>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</si>
  <si>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</si>
  <si>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</si>
  <si>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</si>
  <si>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</si>
  <si>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</si>
  <si>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</si>
  <si>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</si>
  <si>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</si>
  <si>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</si>
  <si>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</si>
  <si>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</si>
  <si>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</si>
  <si>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</si>
  <si>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</si>
  <si>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</si>
  <si>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</si>
  <si>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</si>
  <si>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</si>
  <si>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</si>
  <si>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</si>
  <si>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</si>
  <si>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</si>
  <si>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</si>
  <si>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</si>
  <si>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</si>
  <si>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</si>
  <si>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</si>
  <si>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</si>
  <si>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</si>
  <si>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</si>
  <si>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</si>
  <si>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</si>
  <si>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</si>
  <si>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</si>
  <si>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</si>
  <si>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</si>
  <si>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</si>
  <si>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</si>
  <si>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</si>
  <si>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</si>
  <si>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</si>
  <si>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</si>
  <si>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</si>
  <si>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</si>
  <si>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</si>
  <si>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</si>
  <si>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</si>
  <si>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</si>
  <si>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</si>
  <si>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</si>
  <si>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</si>
  <si>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</si>
  <si>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</si>
  <si>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</si>
  <si>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</si>
  <si>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</si>
  <si>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</si>
  <si>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</si>
  <si>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</si>
  <si>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</si>
  <si>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</si>
  <si>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</si>
  <si>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</si>
  <si>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</si>
  <si>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</si>
  <si>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</si>
  <si>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</si>
  <si>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</si>
  <si>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</si>
  <si>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</si>
  <si>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</si>
  <si>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</si>
  <si>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</si>
  <si>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</si>
  <si>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</si>
  <si>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</si>
  <si>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</si>
  <si>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</si>
  <si>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</si>
  <si>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</si>
  <si>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</si>
  <si>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</si>
  <si>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</si>
  <si>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</si>
  <si>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</si>
  <si>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</si>
  <si>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</si>
  <si>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</si>
  <si>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</si>
  <si>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</si>
  <si>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</si>
  <si>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</si>
  <si>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</si>
  <si>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</si>
  <si>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</si>
  <si>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</si>
  <si>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</si>
  <si>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</si>
  <si>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</si>
  <si>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</si>
  <si>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</si>
  <si>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</si>
  <si>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</si>
  <si>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</si>
  <si>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</si>
  <si>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</si>
  <si>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</si>
  <si>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</si>
  <si>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</si>
  <si>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</si>
  <si>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</si>
  <si>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</si>
  <si>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</si>
  <si>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</si>
  <si>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</si>
  <si>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</si>
  <si>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</si>
  <si>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</si>
  <si>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</si>
  <si>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</si>
  <si>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</si>
  <si>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</si>
  <si>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</si>
  <si>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</si>
  <si>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</si>
  <si>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</si>
  <si>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</si>
  <si>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</si>
  <si>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</si>
  <si>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</si>
  <si>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</si>
  <si>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</si>
  <si>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</si>
  <si>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</si>
  <si>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</si>
  <si>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</si>
  <si>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</si>
  <si>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</si>
  <si>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</si>
  <si>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</si>
  <si>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</si>
  <si>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</si>
  <si>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</si>
  <si>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</si>
  <si>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</si>
  <si>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</si>
  <si>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</si>
  <si>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</si>
  <si>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</si>
  <si>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</si>
  <si>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</si>
  <si>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</si>
  <si>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</si>
  <si>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</si>
  <si>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</si>
  <si>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</si>
  <si>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</si>
  <si>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</si>
  <si>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</si>
  <si>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</si>
  <si>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</si>
  <si>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</si>
  <si>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</si>
  <si>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</si>
  <si>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</si>
  <si>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</si>
  <si>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</si>
  <si>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</si>
  <si>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</si>
  <si>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</si>
  <si>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</si>
  <si>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</si>
  <si>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</si>
  <si>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</si>
  <si>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</si>
  <si>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</si>
  <si>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</si>
  <si>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</si>
  <si>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</si>
  <si>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</si>
  <si>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</si>
  <si>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</si>
  <si>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</si>
  <si>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</si>
  <si>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</si>
  <si>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</si>
  <si>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</si>
  <si>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</si>
  <si>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</si>
  <si>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</si>
  <si>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</si>
  <si>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</si>
  <si>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</si>
  <si>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</si>
  <si>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</si>
  <si>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</si>
  <si>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</si>
  <si>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</si>
  <si>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</si>
  <si>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</si>
  <si>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</si>
  <si>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</si>
  <si>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</si>
  <si>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</si>
  <si>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</si>
  <si>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</si>
  <si>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</si>
  <si>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</si>
  <si>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</si>
  <si>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</si>
  <si>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</si>
  <si>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</si>
  <si>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</si>
  <si>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</si>
  <si>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</si>
  <si>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</si>
  <si>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</si>
  <si>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</si>
  <si>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</si>
  <si>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</si>
  <si>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</si>
  <si>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</si>
  <si>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</si>
  <si>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</si>
  <si>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</si>
  <si>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</si>
  <si>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</si>
  <si>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</si>
  <si>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</si>
  <si>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</si>
  <si>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</si>
  <si>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</si>
  <si>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</si>
  <si>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</si>
  <si>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</si>
  <si>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</si>
  <si>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</si>
  <si>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</si>
  <si>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</si>
  <si>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</si>
  <si>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</si>
  <si>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</si>
  <si>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</si>
  <si>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</si>
  <si>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</si>
  <si>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</si>
  <si>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</si>
  <si>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</si>
  <si>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</si>
  <si>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</si>
  <si>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</si>
  <si>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</si>
  <si>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</si>
  <si>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</si>
  <si>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</si>
  <si>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</si>
  <si>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</si>
  <si>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</si>
  <si>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</si>
  <si>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</si>
  <si>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</si>
  <si>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</si>
  <si>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</si>
  <si>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</si>
  <si>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</si>
  <si>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</si>
  <si>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</si>
  <si>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</si>
  <si>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</si>
  <si>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</si>
  <si>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</si>
  <si>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</si>
  <si>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</si>
  <si>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</si>
  <si>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</si>
  <si>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</si>
  <si>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</si>
  <si>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</si>
  <si>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</si>
  <si>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</si>
  <si>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</si>
  <si>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</si>
  <si>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</si>
  <si>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</si>
  <si>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</si>
  <si>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</si>
  <si>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</si>
  <si>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</si>
  <si>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</si>
  <si>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</si>
  <si>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</si>
  <si>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</si>
  <si>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</si>
  <si>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</si>
  <si>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</si>
  <si>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</si>
  <si>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</si>
  <si>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</si>
  <si>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</si>
  <si>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</si>
  <si>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</si>
  <si>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</si>
  <si>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</si>
  <si>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</si>
  <si>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</si>
  <si>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</si>
  <si>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</si>
  <si>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</si>
  <si>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</si>
  <si>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</si>
  <si>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</si>
  <si>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</si>
  <si>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</si>
  <si>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</si>
  <si>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</si>
  <si>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</si>
  <si>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</si>
  <si>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</si>
  <si>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</si>
  <si>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</si>
  <si>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</si>
  <si>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</si>
  <si>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</si>
  <si>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</si>
  <si>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</si>
  <si>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</si>
  <si>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</si>
  <si>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</si>
  <si>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</si>
  <si>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</si>
  <si>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</si>
  <si>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</si>
  <si>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</si>
  <si>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</si>
  <si>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</si>
  <si>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</si>
  <si>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</si>
  <si>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</si>
  <si>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</si>
  <si>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</si>
  <si>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</si>
  <si>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</si>
  <si>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</si>
  <si>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</si>
  <si>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</si>
  <si>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</si>
  <si>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</si>
  <si>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</si>
  <si>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</si>
  <si>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</si>
  <si>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</si>
  <si>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</si>
  <si>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</si>
  <si>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</si>
  <si>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</si>
  <si>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</si>
  <si>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</si>
  <si>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</si>
  <si>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</si>
  <si>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</si>
  <si>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</si>
  <si>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</si>
  <si>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</si>
  <si>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</si>
  <si>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</si>
  <si>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</si>
  <si>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</si>
  <si>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</si>
  <si>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</si>
  <si>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</si>
  <si>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</si>
  <si>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</si>
  <si>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</si>
  <si>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</si>
  <si>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</si>
  <si>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</si>
  <si>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</si>
  <si>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</si>
  <si>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</si>
  <si>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</si>
  <si>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</si>
  <si>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</si>
  <si>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</si>
  <si>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</si>
  <si>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</si>
  <si>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</si>
  <si>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</si>
  <si>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</si>
  <si>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</si>
  <si>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</si>
  <si>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</si>
  <si>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</si>
  <si>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</si>
  <si>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</si>
  <si>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</si>
  <si>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</si>
  <si>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</si>
  <si>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</si>
  <si>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</si>
  <si>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</si>
  <si>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</si>
  <si>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</si>
  <si>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</si>
  <si>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</si>
  <si>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</si>
  <si>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</si>
  <si>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</si>
  <si>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</si>
  <si>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</si>
  <si>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</si>
  <si>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</si>
  <si>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</si>
  <si>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</si>
  <si>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</si>
  <si>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</si>
  <si>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</si>
  <si>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</si>
  <si>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</si>
  <si>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</si>
  <si>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</si>
  <si>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</si>
  <si>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</si>
  <si>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</si>
  <si>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</si>
  <si>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</si>
  <si>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</si>
  <si>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</si>
  <si>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</si>
  <si>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</si>
  <si>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</si>
  <si>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</si>
  <si>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</si>
  <si>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</si>
  <si>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</si>
  <si>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</si>
  <si>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</si>
  <si>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</si>
  <si>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</si>
  <si>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</si>
  <si>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</si>
  <si>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</si>
  <si>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</si>
  <si>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</si>
  <si>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</si>
  <si>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</si>
  <si>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</si>
  <si>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</si>
  <si>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</si>
  <si>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</si>
  <si>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</si>
  <si>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</si>
  <si>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</si>
  <si>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</si>
  <si>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</si>
  <si>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</si>
  <si>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</si>
  <si>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</si>
  <si>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</si>
  <si>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</si>
  <si>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</si>
  <si>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</si>
  <si>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</si>
  <si>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</si>
  <si>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</si>
  <si>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</si>
  <si>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</si>
  <si>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</si>
  <si>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</si>
  <si>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</si>
  <si>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</si>
  <si>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</si>
  <si>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</si>
  <si>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</si>
  <si>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</si>
  <si>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</si>
  <si>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</si>
  <si>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</si>
  <si>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</si>
  <si>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</si>
  <si>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</si>
  <si>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</si>
  <si>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</si>
  <si>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</si>
  <si>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</si>
  <si>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</si>
  <si>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</si>
  <si>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</si>
  <si>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</si>
  <si>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</si>
  <si>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</si>
  <si>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</si>
  <si>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</si>
  <si>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</si>
  <si>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</si>
  <si>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</si>
  <si>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</si>
  <si>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</si>
  <si>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</si>
  <si>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</si>
  <si>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</si>
  <si>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</si>
  <si>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</si>
  <si>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</si>
  <si>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</si>
  <si>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</si>
  <si>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</si>
  <si>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</si>
  <si>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</si>
  <si>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</si>
  <si>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</si>
  <si>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</si>
  <si>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</si>
  <si>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</si>
  <si>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</si>
  <si>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</si>
  <si>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</si>
  <si>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</si>
  <si>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</si>
  <si>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</si>
  <si>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</si>
  <si>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</si>
  <si>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</si>
  <si>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</si>
  <si>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</si>
  <si>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</si>
  <si>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</si>
  <si>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</si>
  <si>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</si>
  <si>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</si>
  <si>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</si>
  <si>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</si>
  <si>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</si>
  <si>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</si>
  <si>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</si>
  <si>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</si>
  <si>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</si>
  <si>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</si>
  <si>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</si>
  <si>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</si>
  <si>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</si>
  <si>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</si>
  <si>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</si>
  <si>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</si>
  <si>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</si>
  <si>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</si>
  <si>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</si>
  <si>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</si>
  <si>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</si>
  <si>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</si>
  <si>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</si>
  <si>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</si>
  <si>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</si>
  <si>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</si>
  <si>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</si>
  <si>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</si>
  <si>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</si>
  <si>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</si>
  <si>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</si>
  <si>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</si>
  <si>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</si>
  <si>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</si>
  <si>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</si>
  <si>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</si>
  <si>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</si>
  <si>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</si>
  <si>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</si>
  <si>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</si>
  <si>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</si>
  <si>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</si>
  <si>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</si>
  <si>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</si>
  <si>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</si>
  <si>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</si>
  <si>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</si>
  <si>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</si>
  <si>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</si>
  <si>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</si>
  <si>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</si>
  <si>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</si>
  <si>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</si>
  <si>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</si>
  <si>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</si>
  <si>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</si>
  <si>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</si>
  <si>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</si>
  <si>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</si>
  <si>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</si>
  <si>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</si>
  <si>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</si>
  <si>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</si>
  <si>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</si>
  <si>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</si>
  <si>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</si>
  <si>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</si>
  <si>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</si>
  <si>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</si>
  <si>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</si>
  <si>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</si>
  <si>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</si>
  <si>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</si>
  <si>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</si>
  <si>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</si>
  <si>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</si>
  <si>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</si>
  <si>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</si>
  <si>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</si>
  <si>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</si>
  <si>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</si>
  <si>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</si>
  <si>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</si>
  <si>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</si>
  <si>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</si>
  <si>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</si>
  <si>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</si>
  <si>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</si>
  <si>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</si>
  <si>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</si>
  <si>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</si>
  <si>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</si>
  <si>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</si>
  <si>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</si>
  <si>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</si>
  <si>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</si>
  <si>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</si>
  <si>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</si>
  <si>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</si>
  <si>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</si>
  <si>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</si>
  <si>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</si>
  <si>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</si>
  <si>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</si>
  <si>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</si>
  <si>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</si>
  <si>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</si>
  <si>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</si>
  <si>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</si>
  <si>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</si>
  <si>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</si>
  <si>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</si>
  <si>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</si>
  <si>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</si>
  <si>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</si>
  <si>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</si>
  <si>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</si>
  <si>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</si>
  <si>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</si>
  <si>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</si>
  <si>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</si>
  <si>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</si>
  <si>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</si>
  <si>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</si>
  <si>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</si>
  <si>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</si>
  <si>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</si>
  <si>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</si>
  <si>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</si>
  <si>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</si>
  <si>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</si>
  <si>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</si>
  <si>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</si>
  <si>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</si>
  <si>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</si>
  <si>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</si>
  <si>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</si>
  <si>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</si>
  <si>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</si>
  <si>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</si>
  <si>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</si>
  <si>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</si>
  <si>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</si>
  <si>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</si>
  <si>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</si>
  <si>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</si>
  <si>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</si>
  <si>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</si>
  <si>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</si>
  <si>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</si>
  <si>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</si>
  <si>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</si>
  <si>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</si>
  <si>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</si>
  <si>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</si>
  <si>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</si>
  <si>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</si>
  <si>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</si>
  <si>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</si>
  <si>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</si>
  <si>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</si>
  <si>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</si>
  <si>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</si>
  <si>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</si>
  <si>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</si>
  <si>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</si>
  <si>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</si>
  <si>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</si>
  <si>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</si>
  <si>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</si>
  <si>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</si>
  <si>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</si>
  <si>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</si>
  <si>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</si>
  <si>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</si>
  <si>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</si>
  <si>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</si>
  <si>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</si>
  <si>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</si>
  <si>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</si>
  <si>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</si>
  <si>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</si>
  <si>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</si>
  <si>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</si>
  <si>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</si>
  <si>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</si>
  <si>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</si>
  <si>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</si>
  <si>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</si>
  <si>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</si>
  <si>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</si>
  <si>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</si>
  <si>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</si>
  <si>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</si>
  <si>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</si>
  <si>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</si>
  <si>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</si>
  <si>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</si>
  <si>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</si>
  <si>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</si>
  <si>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</si>
  <si>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</si>
  <si>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</si>
  <si>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</si>
  <si>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</si>
  <si>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</si>
  <si>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</si>
  <si>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</si>
  <si>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</si>
  <si>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</si>
  <si>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</si>
  <si>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</si>
  <si>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</si>
  <si>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</si>
  <si>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</si>
  <si>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</si>
  <si>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</si>
  <si>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</si>
  <si>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</si>
  <si>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</si>
  <si>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</si>
  <si>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</si>
  <si>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</si>
  <si>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</si>
  <si>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</si>
  <si>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</si>
  <si>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</si>
  <si>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</si>
  <si>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</si>
  <si>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</si>
  <si>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</si>
  <si>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</si>
  <si>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</si>
  <si>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</si>
  <si>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</si>
  <si>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</si>
  <si>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</si>
  <si>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</si>
  <si>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</si>
  <si>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</si>
  <si>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</si>
  <si>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</si>
  <si>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</si>
  <si>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</si>
  <si>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</si>
  <si>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</si>
  <si>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</si>
  <si>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</si>
  <si>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</si>
  <si>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</si>
  <si>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</si>
  <si>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</si>
  <si>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</si>
  <si>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</si>
  <si>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</si>
  <si>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</si>
  <si>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</si>
  <si>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</si>
  <si>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</si>
  <si>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</si>
  <si>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</si>
  <si>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</si>
  <si>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</si>
  <si>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</si>
  <si>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</si>
  <si>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</si>
  <si>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</si>
  <si>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</si>
  <si>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</si>
  <si>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</si>
  <si>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</si>
  <si>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</si>
  <si>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</si>
  <si>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</si>
  <si>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</si>
  <si>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</si>
  <si>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</si>
  <si>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</si>
  <si>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</si>
  <si>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</si>
  <si>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</si>
  <si>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</si>
  <si>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</si>
  <si>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</si>
  <si>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</si>
  <si>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</si>
  <si>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</si>
  <si>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</si>
  <si>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</si>
  <si>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</si>
  <si>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</si>
  <si>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</si>
  <si>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</si>
  <si>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</si>
  <si>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</si>
  <si>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</si>
  <si>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</si>
  <si>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</si>
  <si>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</si>
  <si>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</si>
  <si>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</si>
  <si>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</si>
  <si>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</si>
  <si>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</si>
  <si>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</si>
  <si>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</si>
  <si>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</si>
  <si>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</si>
  <si>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</si>
  <si>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</si>
  <si>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</si>
  <si>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</si>
  <si>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</si>
  <si>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</si>
  <si>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</si>
  <si>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</si>
  <si>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</si>
  <si>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</si>
  <si>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</si>
  <si>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</si>
  <si>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</si>
  <si>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</si>
  <si>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</si>
  <si>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</si>
  <si>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</si>
  <si>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</si>
  <si>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</si>
  <si>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</si>
  <si>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</si>
  <si>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</si>
  <si>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</si>
  <si>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</si>
  <si>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</si>
  <si>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</si>
  <si>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</si>
  <si>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</si>
  <si>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</si>
  <si>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</si>
  <si>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</si>
  <si>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</si>
  <si>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</si>
  <si>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</si>
  <si>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</si>
  <si>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</si>
  <si>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</si>
  <si>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</si>
  <si>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</si>
  <si>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</si>
  <si>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</si>
  <si>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</si>
  <si>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</si>
  <si>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</si>
  <si>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</si>
  <si>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</si>
  <si>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</si>
  <si>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</si>
  <si>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</si>
  <si>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</si>
  <si>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</si>
  <si>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</si>
  <si>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</si>
  <si>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</si>
  <si>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</si>
  <si>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</si>
  <si>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</si>
  <si>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</si>
  <si>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</si>
  <si>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</si>
  <si>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</si>
  <si>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</si>
  <si>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</si>
  <si>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</si>
  <si>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</si>
  <si>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</si>
  <si>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</si>
  <si>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</si>
  <si>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</si>
  <si>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</si>
  <si>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</si>
  <si>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</si>
  <si>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</si>
  <si>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</si>
  <si>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</si>
  <si>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</si>
  <si>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</si>
  <si>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</si>
  <si>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</si>
  <si>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</si>
  <si>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</si>
  <si>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</si>
  <si>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</si>
  <si>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</si>
  <si>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</si>
  <si>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</si>
  <si>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</si>
  <si>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</si>
  <si>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</si>
  <si>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</si>
  <si>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</si>
  <si>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</si>
  <si>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</si>
  <si>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</si>
  <si>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</si>
  <si>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</si>
  <si>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</si>
  <si>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</si>
  <si>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</si>
  <si>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</si>
  <si>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</si>
  <si>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</si>
  <si>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</si>
  <si>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</si>
  <si>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</si>
  <si>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</si>
  <si>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</si>
  <si>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</si>
  <si>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</si>
  <si>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</si>
  <si>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</si>
  <si>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</si>
  <si>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</si>
  <si>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</si>
  <si>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</si>
  <si>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</si>
  <si>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</si>
  <si>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</si>
  <si>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</si>
  <si>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</si>
  <si>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</si>
  <si>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</si>
  <si>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</si>
  <si>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</si>
  <si>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</si>
  <si>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</si>
  <si>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</si>
  <si>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</si>
  <si>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</si>
  <si>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</si>
  <si>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</si>
  <si>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</si>
  <si>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</si>
  <si>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</si>
  <si>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</si>
  <si>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</si>
  <si>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</si>
  <si>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</si>
  <si>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</si>
  <si>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</si>
  <si>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</si>
  <si>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</si>
  <si>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</si>
  <si>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</si>
  <si>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</si>
  <si>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</si>
  <si>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</si>
  <si>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</si>
  <si>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</si>
  <si>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</si>
  <si>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</si>
  <si>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</si>
  <si>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</si>
  <si>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</si>
  <si>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</si>
  <si>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</si>
  <si>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</si>
  <si>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</si>
  <si>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</si>
  <si>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</si>
  <si>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</si>
  <si>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</si>
  <si>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</si>
  <si>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</si>
  <si>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</si>
  <si>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</si>
  <si>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</si>
  <si>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</si>
  <si>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</si>
  <si>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</si>
  <si>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</si>
  <si>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</si>
  <si>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</si>
  <si>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</si>
  <si>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</si>
  <si>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</si>
  <si>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</si>
  <si>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</si>
  <si>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</si>
  <si>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</si>
  <si>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</si>
  <si>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</si>
  <si>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</si>
  <si>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</si>
  <si>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</si>
  <si>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</si>
  <si>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</si>
  <si>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</si>
  <si>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</si>
  <si>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</si>
  <si>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</si>
  <si>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</si>
  <si>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</si>
  <si>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</si>
  <si>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</si>
  <si>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</si>
  <si>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</si>
  <si>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</si>
  <si>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</si>
  <si>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</si>
  <si>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</si>
  <si>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</si>
  <si>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</si>
  <si>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</si>
  <si>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</si>
  <si>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</si>
  <si>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</si>
  <si>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</si>
  <si>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</si>
  <si>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</si>
  <si>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</si>
  <si>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</si>
  <si>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</si>
  <si>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</si>
  <si>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</si>
  <si>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</si>
  <si>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</si>
  <si>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</si>
  <si>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</si>
  <si>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</si>
  <si>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</si>
  <si>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</si>
  <si>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</si>
  <si>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</si>
  <si>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</si>
  <si>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</si>
  <si>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</si>
  <si>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</si>
  <si>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</si>
  <si>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</si>
  <si>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</si>
  <si>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</si>
  <si>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</si>
  <si>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</si>
  <si>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</si>
  <si>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</si>
  <si>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</si>
  <si>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</si>
  <si>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</si>
  <si>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</si>
  <si>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</si>
  <si>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</si>
  <si>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</si>
  <si>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</si>
  <si>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</si>
  <si>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</si>
  <si>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</si>
  <si>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</si>
  <si>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</si>
  <si>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</si>
  <si>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</si>
  <si>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</si>
  <si>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</si>
  <si>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</si>
  <si>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</si>
  <si>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</si>
  <si>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</si>
  <si>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</si>
  <si>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</si>
  <si>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</si>
  <si>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</si>
  <si>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</si>
  <si>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</si>
  <si>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</si>
  <si>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</si>
  <si>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</si>
  <si>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</si>
  <si>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</si>
  <si>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</si>
  <si>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</si>
  <si>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</si>
  <si>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</si>
  <si>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</si>
  <si>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</si>
  <si>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</si>
  <si>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</si>
  <si>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</si>
  <si>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</si>
  <si>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</si>
  <si>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</si>
  <si>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</si>
  <si>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</si>
  <si>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</si>
  <si>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</si>
  <si>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</si>
  <si>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</si>
  <si>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</si>
  <si>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</si>
  <si>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</si>
  <si>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</si>
  <si>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</si>
  <si>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</si>
  <si>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</si>
  <si>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</si>
  <si>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</si>
  <si>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</si>
  <si>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</si>
  <si>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</si>
  <si>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</si>
  <si>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</si>
  <si>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</si>
  <si>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</si>
  <si>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</si>
  <si>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</si>
  <si>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</si>
  <si>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</si>
  <si>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</si>
  <si>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</si>
  <si>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</si>
  <si>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</si>
  <si>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</si>
  <si>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</si>
  <si>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</si>
  <si>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</si>
  <si>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</si>
  <si>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</si>
  <si>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</si>
  <si>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</si>
  <si>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</si>
  <si>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</si>
  <si>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</si>
  <si>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</si>
  <si>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</si>
  <si>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</si>
  <si>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</si>
  <si>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</si>
  <si>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</si>
  <si>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</si>
  <si>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</si>
  <si>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</si>
  <si>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</si>
  <si>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</si>
  <si>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</si>
  <si>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</si>
  <si>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</si>
  <si>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</si>
  <si>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</si>
  <si>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</si>
  <si>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</si>
  <si>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</si>
  <si>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</si>
  <si>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</si>
  <si>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</si>
  <si>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</si>
  <si>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</si>
  <si>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</si>
  <si>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</si>
  <si>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</si>
  <si>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</si>
  <si>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</si>
  <si>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</si>
  <si>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</si>
  <si>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</si>
  <si>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</si>
  <si>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</si>
  <si>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</si>
  <si>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</si>
  <si>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</si>
  <si>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</si>
  <si>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</si>
  <si>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</si>
  <si>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</si>
  <si>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</si>
  <si>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</si>
  <si>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</si>
  <si>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</si>
  <si>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</si>
  <si>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</si>
  <si>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</si>
  <si>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</si>
  <si>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</si>
  <si>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</si>
  <si>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</si>
  <si>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</si>
  <si>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</si>
  <si>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</si>
  <si>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</si>
  <si>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</si>
  <si>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</si>
  <si>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</si>
  <si>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</si>
  <si>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</si>
  <si>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</si>
  <si>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</si>
  <si>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</si>
  <si>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</si>
  <si>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</si>
  <si>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</si>
  <si>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</si>
  <si>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</si>
  <si>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</si>
  <si>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</si>
  <si>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</si>
  <si>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</si>
  <si>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</si>
  <si>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</si>
  <si>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</si>
  <si>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</si>
  <si>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</si>
  <si>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</si>
  <si>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</si>
  <si>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</si>
  <si>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</si>
  <si>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</si>
  <si>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</si>
  <si>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</si>
  <si>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</si>
  <si>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</si>
  <si>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</si>
  <si>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</si>
  <si>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</si>
  <si>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</si>
  <si>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</si>
  <si>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</si>
  <si>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</si>
  <si>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</si>
  <si>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</si>
  <si>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</si>
  <si>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</si>
  <si>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</si>
  <si>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</si>
  <si>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</si>
  <si>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</si>
  <si>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</si>
  <si>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</si>
  <si>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</si>
  <si>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</si>
  <si>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</si>
  <si>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</si>
  <si>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</si>
  <si>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</si>
  <si>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</si>
  <si>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</si>
  <si>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</si>
  <si>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</si>
  <si>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</si>
  <si>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</si>
  <si>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</si>
  <si>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</si>
  <si>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</si>
  <si>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</si>
  <si>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</si>
  <si>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</si>
  <si>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</si>
  <si>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</si>
  <si>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</si>
  <si>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</si>
  <si>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</si>
  <si>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</si>
  <si>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</si>
  <si>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</si>
  <si>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</si>
  <si>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</si>
  <si>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</si>
  <si>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</si>
  <si>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</si>
  <si>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</si>
  <si>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</si>
  <si>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</si>
  <si>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</si>
  <si>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</si>
  <si>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</si>
  <si>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</si>
  <si>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</si>
  <si>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</si>
  <si>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</si>
  <si>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</si>
  <si>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</si>
  <si>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</si>
  <si>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</si>
  <si>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</si>
  <si>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</si>
  <si>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</si>
  <si>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</si>
  <si>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</si>
  <si>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</si>
  <si>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</si>
  <si>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</si>
  <si>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</si>
  <si>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</si>
  <si>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</si>
  <si>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</si>
  <si>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</si>
  <si>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</si>
  <si>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</si>
  <si>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</si>
  <si>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</si>
  <si>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</si>
  <si>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</si>
  <si>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</si>
  <si>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</si>
  <si>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</si>
  <si>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</si>
  <si>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</si>
  <si>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</si>
  <si>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</si>
  <si>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</si>
  <si>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</si>
  <si>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</si>
  <si>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</si>
  <si>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</si>
  <si>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</si>
  <si>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</si>
  <si>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</si>
  <si>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</si>
  <si>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</si>
  <si>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</si>
  <si>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</si>
  <si>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</si>
  <si>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</si>
  <si>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</si>
  <si>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</si>
  <si>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</si>
  <si>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</si>
  <si>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</si>
  <si>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</si>
  <si>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</si>
  <si>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</si>
  <si>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</si>
  <si>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</si>
  <si>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</si>
  <si>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</si>
  <si>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</si>
  <si>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</si>
  <si>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</si>
  <si>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</si>
  <si>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</si>
  <si>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</si>
  <si>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</si>
  <si>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</si>
  <si>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</si>
  <si>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</si>
  <si>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</si>
  <si>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</si>
  <si>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</si>
  <si>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</si>
  <si>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</si>
  <si>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</si>
  <si>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</si>
  <si>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</si>
  <si>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</si>
  <si>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</si>
  <si>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</si>
  <si>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</si>
  <si>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</si>
  <si>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</si>
  <si>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</si>
  <si>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</si>
  <si>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</si>
  <si>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</si>
  <si>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</si>
  <si>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</si>
  <si>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</si>
  <si>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</si>
  <si>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</si>
  <si>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</si>
  <si>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</si>
  <si>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</si>
  <si>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</si>
  <si>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</si>
  <si>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</si>
  <si>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</si>
  <si>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</si>
  <si>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</si>
  <si>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</si>
  <si>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</si>
  <si>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</si>
  <si>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</si>
  <si>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</si>
  <si>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</si>
  <si>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</si>
  <si>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</si>
  <si>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</si>
  <si>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</si>
  <si>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</si>
  <si>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</si>
  <si>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</si>
  <si>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</si>
  <si>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</si>
  <si>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</si>
  <si>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</si>
  <si>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</si>
  <si>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</si>
  <si>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</si>
  <si>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</si>
  <si>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</si>
  <si>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</si>
  <si>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</si>
  <si>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</si>
  <si>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</si>
  <si>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</si>
  <si>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</si>
  <si>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</si>
  <si>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</si>
  <si>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</si>
  <si>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</si>
  <si>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</si>
  <si>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</si>
  <si>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</si>
  <si>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</si>
  <si>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</si>
  <si>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</si>
  <si>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</si>
  <si>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</si>
  <si>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</si>
  <si>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</si>
  <si>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</si>
  <si>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</si>
  <si>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</si>
  <si>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</si>
  <si>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</si>
  <si>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</si>
  <si>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</si>
  <si>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</si>
  <si>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</si>
  <si>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</si>
  <si>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</si>
  <si>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</si>
  <si>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</si>
  <si>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</si>
  <si>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</si>
  <si>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</si>
  <si>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</si>
  <si>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</si>
  <si>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</si>
  <si>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</si>
  <si>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</si>
  <si>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</si>
  <si>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</si>
  <si>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</si>
  <si>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</si>
  <si>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</si>
  <si>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</si>
  <si>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</si>
  <si>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</si>
  <si>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</si>
  <si>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</si>
  <si>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</si>
  <si>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</si>
  <si>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</si>
  <si>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</si>
  <si>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</si>
  <si>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</si>
  <si>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</si>
  <si>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</si>
  <si>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</si>
  <si>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</si>
  <si>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</si>
  <si>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</si>
  <si>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</si>
  <si>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</si>
  <si>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</si>
  <si>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</si>
  <si>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</si>
  <si>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</si>
  <si>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</si>
  <si>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</si>
  <si>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</si>
  <si>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</si>
  <si>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</si>
  <si>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</si>
  <si>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</si>
  <si>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</si>
  <si>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</si>
  <si>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</si>
  <si>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</si>
  <si>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</si>
  <si>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</si>
  <si>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</si>
  <si>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</si>
  <si>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</si>
  <si>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</si>
  <si>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</si>
  <si>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</si>
  <si>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</si>
  <si>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</si>
  <si>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</si>
  <si>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</si>
  <si>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</si>
  <si>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</si>
  <si>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</si>
  <si>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</si>
  <si>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</si>
  <si>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</si>
  <si>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</si>
  <si>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</si>
  <si>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</si>
  <si>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</si>
  <si>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</si>
  <si>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</si>
  <si>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</si>
  <si>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</si>
  <si>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</si>
  <si>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</si>
  <si>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</si>
  <si>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</si>
  <si>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</si>
  <si>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</si>
  <si>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</si>
  <si>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</si>
  <si>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</si>
  <si>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</si>
  <si>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</si>
  <si>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</si>
  <si>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</si>
  <si>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</si>
  <si>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</si>
  <si>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</si>
  <si>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</si>
  <si>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</si>
  <si>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</si>
  <si>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</si>
  <si>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</si>
  <si>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</si>
  <si>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</si>
  <si>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</si>
  <si>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</si>
  <si>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</si>
  <si>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</si>
  <si>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</si>
  <si>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</si>
  <si>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</si>
  <si>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</si>
  <si>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</si>
  <si>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</si>
  <si>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</si>
  <si>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</si>
  <si>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</si>
  <si>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</si>
  <si>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</si>
  <si>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</si>
  <si>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</si>
  <si>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</si>
  <si>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</si>
  <si>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</si>
  <si>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</si>
  <si>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</si>
  <si>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</si>
  <si>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</si>
  <si>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</si>
  <si>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</si>
  <si>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</si>
  <si>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</si>
  <si>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</si>
  <si>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</si>
  <si>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</si>
  <si>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</si>
  <si>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</si>
  <si>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</si>
  <si>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</si>
  <si>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</si>
  <si>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</si>
  <si>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</si>
  <si>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</si>
  <si>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</si>
  <si>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</si>
  <si>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</si>
  <si>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</si>
  <si>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</si>
  <si>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</si>
  <si>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</si>
  <si>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</si>
  <si>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</si>
  <si>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</si>
  <si>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</si>
  <si>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</si>
  <si>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</si>
  <si>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</si>
  <si>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</si>
  <si>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</si>
  <si>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</si>
  <si>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</si>
  <si>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</si>
  <si>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</si>
  <si>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</si>
  <si>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</si>
  <si>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</si>
  <si>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</si>
  <si>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</si>
  <si>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</si>
  <si>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</si>
  <si>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</si>
  <si>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</si>
  <si>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</si>
  <si>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</si>
  <si>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</si>
  <si>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</si>
  <si>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</si>
  <si>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</si>
  <si>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</si>
  <si>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</si>
  <si>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</si>
  <si>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</si>
  <si>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</si>
  <si>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</si>
  <si>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</si>
  <si>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</si>
  <si>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</si>
  <si>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</si>
  <si>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</si>
  <si>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</si>
  <si>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</si>
  <si>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</si>
  <si>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</si>
  <si>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</si>
  <si>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</si>
  <si>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</si>
  <si>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</si>
  <si>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</si>
  <si>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</si>
  <si>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</si>
  <si>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</si>
  <si>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</si>
  <si>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</si>
  <si>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</si>
  <si>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</si>
  <si>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</si>
  <si>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</si>
  <si>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</si>
  <si>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</si>
  <si>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</si>
  <si>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</si>
  <si>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</si>
  <si>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</si>
  <si>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</si>
  <si>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</si>
  <si>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</si>
  <si>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</si>
  <si>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</si>
  <si>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</si>
  <si>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</si>
  <si>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</si>
  <si>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</si>
  <si>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</si>
  <si>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</si>
  <si>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</si>
  <si>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</si>
  <si>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</si>
  <si>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</si>
  <si>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</si>
  <si>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</si>
  <si>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</si>
  <si>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</si>
  <si>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</si>
  <si>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</si>
  <si>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</si>
  <si>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</si>
  <si>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</si>
  <si>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</si>
  <si>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</si>
  <si>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</si>
  <si>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</si>
  <si>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</si>
  <si>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</si>
  <si>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</si>
  <si>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</si>
  <si>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</si>
  <si>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</si>
  <si>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</si>
  <si>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</si>
  <si>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</si>
  <si>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</si>
  <si>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</si>
  <si>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</si>
  <si>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</si>
  <si>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</si>
  <si>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</si>
  <si>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</si>
  <si>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</si>
  <si>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</si>
  <si>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</si>
  <si>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</si>
  <si>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</si>
  <si>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</si>
  <si>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</si>
  <si>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</si>
  <si>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</si>
  <si>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</si>
  <si>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</si>
  <si>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</si>
  <si>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</si>
  <si>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</si>
  <si>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</si>
  <si>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</si>
  <si>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</si>
  <si>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</si>
  <si>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</si>
  <si>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</si>
  <si>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</si>
  <si>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</si>
  <si>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</si>
  <si>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</si>
  <si>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</si>
  <si>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</si>
  <si>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</si>
  <si>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</si>
  <si>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</si>
  <si>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</si>
  <si>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</si>
  <si>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</si>
  <si>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</si>
  <si>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</si>
  <si>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</si>
  <si>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</si>
  <si>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</si>
  <si>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</si>
  <si>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</si>
  <si>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</si>
  <si>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</si>
  <si>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</si>
  <si>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</si>
  <si>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</si>
  <si>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</si>
  <si>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</si>
  <si>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</si>
  <si>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</si>
  <si>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</si>
  <si>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</si>
  <si>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</si>
  <si>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</si>
  <si>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</si>
  <si>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</si>
  <si>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</si>
  <si>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</si>
  <si>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</si>
  <si>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</si>
  <si>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</si>
  <si>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</si>
  <si>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</si>
  <si>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</si>
  <si>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</si>
  <si>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</si>
  <si>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</si>
  <si>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</si>
  <si>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</si>
  <si>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</si>
  <si>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</si>
  <si>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</si>
  <si>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</si>
  <si>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</si>
  <si>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</si>
  <si>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</si>
  <si>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</si>
  <si>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</si>
  <si>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</si>
  <si>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</si>
  <si>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</si>
  <si>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</si>
  <si>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</si>
  <si>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</si>
  <si>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</si>
  <si>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</si>
  <si>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</si>
  <si>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</si>
  <si>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</si>
  <si>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</si>
  <si>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</si>
  <si>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</si>
  <si>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</si>
  <si>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</si>
  <si>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</si>
  <si>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</si>
  <si>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</si>
  <si>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</si>
  <si>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</si>
  <si>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</si>
  <si>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</si>
  <si>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</si>
  <si>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</si>
  <si>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</si>
  <si>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</si>
  <si>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</si>
  <si>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</si>
  <si>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</si>
  <si>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</si>
  <si>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</si>
  <si>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</si>
  <si>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</si>
  <si>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</si>
  <si>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</si>
  <si>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</si>
  <si>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</si>
  <si>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</si>
  <si>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</si>
  <si>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</si>
  <si>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</si>
  <si>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</si>
  <si>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</si>
  <si>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</si>
  <si>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</si>
  <si>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</si>
  <si>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</si>
  <si>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</si>
  <si>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</si>
  <si>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</si>
  <si>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</si>
  <si>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</si>
  <si>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</si>
  <si>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</si>
  <si>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</si>
  <si>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</si>
  <si>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</si>
  <si>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</si>
  <si>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</si>
  <si>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</si>
  <si>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</si>
  <si>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</si>
  <si>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</si>
  <si>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</si>
  <si>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</si>
  <si>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</si>
  <si>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</si>
  <si>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</si>
  <si>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</si>
  <si>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</si>
  <si>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</si>
  <si>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</si>
  <si>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</si>
  <si>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</si>
  <si>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</si>
  <si>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</si>
  <si>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</si>
  <si>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</si>
  <si>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</si>
  <si>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</si>
  <si>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</si>
  <si>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</si>
  <si>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</si>
  <si>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</si>
  <si>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</si>
  <si>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</si>
  <si>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</si>
  <si>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</si>
  <si>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</si>
  <si>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</si>
  <si>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</si>
  <si>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</si>
  <si>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</si>
  <si>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</si>
  <si>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</si>
  <si>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</si>
  <si>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</si>
  <si>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</si>
  <si>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</si>
  <si>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</si>
  <si>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</si>
  <si>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</si>
  <si>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</si>
  <si>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</si>
  <si>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</si>
  <si>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</si>
  <si>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</si>
  <si>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</si>
  <si>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</si>
  <si>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</si>
  <si>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</si>
  <si>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</si>
  <si>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</si>
  <si>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</si>
  <si>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</si>
  <si>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</si>
  <si>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</si>
  <si>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</si>
  <si>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</si>
  <si>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</si>
  <si>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</si>
  <si>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</si>
  <si>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</si>
  <si>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</si>
  <si>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</si>
  <si>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</si>
  <si>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</si>
  <si>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</si>
  <si>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</si>
  <si>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</si>
  <si>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</si>
  <si>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</si>
  <si>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</si>
  <si>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</si>
  <si>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</si>
  <si>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</si>
  <si>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</si>
  <si>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</si>
  <si>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</si>
  <si>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</si>
  <si>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</si>
  <si>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</si>
  <si>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</si>
  <si>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</si>
  <si>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</si>
  <si>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</si>
  <si>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</si>
  <si>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</si>
  <si>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</si>
  <si>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</si>
  <si>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</si>
  <si>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</si>
  <si>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</si>
  <si>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</si>
  <si>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</si>
  <si>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</si>
  <si>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</si>
  <si>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</si>
  <si>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</si>
  <si>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</si>
  <si>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</si>
  <si>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</si>
  <si>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</si>
  <si>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</si>
  <si>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</si>
  <si>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</si>
  <si>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</si>
  <si>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</si>
  <si>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</si>
  <si>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</si>
  <si>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</si>
  <si>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</si>
  <si>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</si>
  <si>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</si>
  <si>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</si>
  <si>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</si>
  <si>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</si>
  <si>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</si>
  <si>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</si>
  <si>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</si>
  <si>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</si>
  <si>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</si>
  <si>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</si>
  <si>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</si>
  <si>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</si>
  <si>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</si>
  <si>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</si>
  <si>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</si>
  <si>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</si>
  <si>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</si>
  <si>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</si>
  <si>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</si>
  <si>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</si>
  <si>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</si>
  <si>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</si>
  <si>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</si>
  <si>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</si>
  <si>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</si>
  <si>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</si>
  <si>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</si>
  <si>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</si>
  <si>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</si>
  <si>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</si>
  <si>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</si>
  <si>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</si>
  <si>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</si>
  <si>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</si>
  <si>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</si>
  <si>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</si>
  <si>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</si>
  <si>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</si>
  <si>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</si>
  <si>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</si>
  <si>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</si>
  <si>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</si>
  <si>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</si>
  <si>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</si>
  <si>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</si>
  <si>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</si>
  <si>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</si>
  <si>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</si>
  <si>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</si>
  <si>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</si>
  <si>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</si>
  <si>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</si>
  <si>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</si>
  <si>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</si>
  <si>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</si>
  <si>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</si>
  <si>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</si>
  <si>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</si>
  <si>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</si>
  <si>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</si>
  <si>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</si>
  <si>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</si>
  <si>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</si>
  <si>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</si>
  <si>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</si>
  <si>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</si>
  <si>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</si>
  <si>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</si>
  <si>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</si>
  <si>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</si>
  <si>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</si>
  <si>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</si>
  <si>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</si>
  <si>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</si>
  <si>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</si>
  <si>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</si>
  <si>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</si>
  <si>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</si>
  <si>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</si>
  <si>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</si>
  <si>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</si>
  <si>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</si>
  <si>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</si>
  <si>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</si>
  <si>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</si>
  <si>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</si>
  <si>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</si>
  <si>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</si>
  <si>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</si>
  <si>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</si>
  <si>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</si>
  <si>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</si>
  <si>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</si>
  <si>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</si>
  <si>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</si>
  <si>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</si>
  <si>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</si>
  <si>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</si>
  <si>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</si>
  <si>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</si>
  <si>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</si>
  <si>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</si>
  <si>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</si>
  <si>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</si>
  <si>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</si>
  <si>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</si>
  <si>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</si>
  <si>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</si>
  <si>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</si>
  <si>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</si>
  <si>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</si>
  <si>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</si>
  <si>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</si>
  <si>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</si>
  <si>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</si>
  <si>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</si>
  <si>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</si>
  <si>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</si>
  <si>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</si>
  <si>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</si>
  <si>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</si>
  <si>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</si>
  <si>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</si>
  <si>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</si>
  <si>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</si>
  <si>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</si>
  <si>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</si>
  <si>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</si>
  <si>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</si>
  <si>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</si>
  <si>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</si>
  <si>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</si>
  <si>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</si>
  <si>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</si>
  <si>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</si>
  <si>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</si>
  <si>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</si>
  <si>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</si>
  <si>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</si>
  <si>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</si>
  <si>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</si>
  <si>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</si>
  <si>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</si>
  <si>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</si>
  <si>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</si>
  <si>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</si>
  <si>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</si>
  <si>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</si>
  <si>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</si>
  <si>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</si>
  <si>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</si>
  <si>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</si>
  <si>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</si>
  <si>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</si>
  <si>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</si>
  <si>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</si>
  <si>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</si>
  <si>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</si>
  <si>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</si>
  <si>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</si>
  <si>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</si>
  <si>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</si>
  <si>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</si>
  <si>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</si>
  <si>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</si>
  <si>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</si>
  <si>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</si>
  <si>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</si>
  <si>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</si>
  <si>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</si>
  <si>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</si>
  <si>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</si>
  <si>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</si>
  <si>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</si>
  <si>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</si>
  <si>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</si>
  <si>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</si>
  <si>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</si>
  <si>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</si>
  <si>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</si>
  <si>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</si>
  <si>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</si>
  <si>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</si>
  <si>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</si>
  <si>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</si>
  <si>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</si>
  <si>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</si>
  <si>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</si>
  <si>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</si>
  <si>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</si>
  <si>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</si>
  <si>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</si>
  <si>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</si>
  <si>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</si>
  <si>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</si>
  <si>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</si>
  <si>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</si>
  <si>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</si>
  <si>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</si>
  <si>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</si>
  <si>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</si>
  <si>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</si>
  <si>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</si>
  <si>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</si>
  <si>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</si>
  <si>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</si>
  <si>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</si>
  <si>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</si>
  <si>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</si>
  <si>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</si>
  <si>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</si>
  <si>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</si>
  <si>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</si>
  <si>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</si>
  <si>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</si>
  <si>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</si>
  <si>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</si>
  <si>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</si>
  <si>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</si>
  <si>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</si>
  <si>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</si>
  <si>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</si>
  <si>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</si>
  <si>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</si>
  <si>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</si>
  <si>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</si>
  <si>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</si>
  <si>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</si>
  <si>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</si>
  <si>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</si>
  <si>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</si>
  <si>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</si>
  <si>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</si>
  <si>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</si>
  <si>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</si>
  <si>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</si>
  <si>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</si>
  <si>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</si>
  <si>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</si>
  <si>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</si>
  <si>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</si>
  <si>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</si>
  <si>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</si>
  <si>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</si>
  <si>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</si>
  <si>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</si>
  <si>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</si>
  <si>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</si>
  <si>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</si>
  <si>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</si>
  <si>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</si>
  <si>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</si>
  <si>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</si>
  <si>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</si>
  <si>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</si>
  <si>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</si>
  <si>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</si>
  <si>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</si>
  <si>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</si>
  <si>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</si>
  <si>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</si>
  <si>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</si>
  <si>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</si>
  <si>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</si>
  <si>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</si>
  <si>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</si>
  <si>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</si>
  <si>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</si>
  <si>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</si>
  <si>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</si>
  <si>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</si>
  <si>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</si>
  <si>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</si>
  <si>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</si>
  <si>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</si>
  <si>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</si>
  <si>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</si>
  <si>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</si>
  <si>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</si>
  <si>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</si>
  <si>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</si>
  <si>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</si>
  <si>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</si>
  <si>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</si>
  <si>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</si>
  <si>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</si>
  <si>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</si>
  <si>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</si>
  <si>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</si>
  <si>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</si>
  <si>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</si>
  <si>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</si>
  <si>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</si>
  <si>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</si>
  <si>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</si>
  <si>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</si>
  <si>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</si>
  <si>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</si>
  <si>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</si>
  <si>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</si>
  <si>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</si>
  <si>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</si>
  <si>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</si>
  <si>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</si>
  <si>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</si>
  <si>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</si>
  <si>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</si>
  <si>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</si>
  <si>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</si>
  <si>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</si>
  <si>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</si>
  <si>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</si>
  <si>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</si>
  <si>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</si>
  <si>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</si>
  <si>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</si>
  <si>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</si>
  <si>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</si>
  <si>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</si>
  <si>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</si>
  <si>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</si>
  <si>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</si>
  <si>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</si>
  <si>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</si>
  <si>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</si>
  <si>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</si>
  <si>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</si>
  <si>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</si>
  <si>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</si>
  <si>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</si>
  <si>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</si>
  <si>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</si>
  <si>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</si>
  <si>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</si>
  <si>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</si>
  <si>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</si>
  <si>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</si>
  <si>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</si>
  <si>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</si>
  <si>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</si>
  <si>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</si>
  <si>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</si>
  <si>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</si>
  <si>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</si>
  <si>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</si>
  <si>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</si>
  <si>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</si>
  <si>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</si>
  <si>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</si>
  <si>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</si>
  <si>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</si>
  <si>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</si>
  <si>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</si>
  <si>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</si>
  <si>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</si>
  <si>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</si>
  <si>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</si>
  <si>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</si>
  <si>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</si>
  <si>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</si>
  <si>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</si>
  <si>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</si>
  <si>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</si>
  <si>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</si>
  <si>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</si>
  <si>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</si>
  <si>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</si>
  <si>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</si>
  <si>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</si>
  <si>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</si>
  <si>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</si>
  <si>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</si>
  <si>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</si>
  <si>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</si>
  <si>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</si>
  <si>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</si>
  <si>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</si>
  <si>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</si>
  <si>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</si>
  <si>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</si>
  <si>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</si>
  <si>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</si>
  <si>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</si>
  <si>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</si>
  <si>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</si>
  <si>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</si>
  <si>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</si>
  <si>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</si>
  <si>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</si>
  <si>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</si>
  <si>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</si>
  <si>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</si>
  <si>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</si>
  <si>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</si>
  <si>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</si>
  <si>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</si>
  <si>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</si>
  <si>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</si>
  <si>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</si>
  <si>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</si>
  <si>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</si>
  <si>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</si>
  <si>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</si>
  <si>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</si>
  <si>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</si>
  <si>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</si>
  <si>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</si>
  <si>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</si>
  <si>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</si>
  <si>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</si>
  <si>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</si>
  <si>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</si>
  <si>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</si>
  <si>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</si>
  <si>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</si>
  <si>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</si>
  <si>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</si>
  <si>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</si>
  <si>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</si>
  <si>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</si>
  <si>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</si>
  <si>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</si>
  <si>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</si>
  <si>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</si>
  <si>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</si>
  <si>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</si>
  <si>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</si>
  <si>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</si>
  <si>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</si>
  <si>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</si>
  <si>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</si>
  <si>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</si>
  <si>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</si>
  <si>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</si>
  <si>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</si>
  <si>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</si>
  <si>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</si>
  <si>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</si>
  <si>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</si>
  <si>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</si>
  <si>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</si>
  <si>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</si>
  <si>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</si>
  <si>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</si>
  <si>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</si>
  <si>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</si>
  <si>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</si>
  <si>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</si>
  <si>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</si>
  <si>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</si>
  <si>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</si>
  <si>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</si>
  <si>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</si>
  <si>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</si>
  <si>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</si>
  <si>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</si>
  <si>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</si>
  <si>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</si>
  <si>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</si>
  <si>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</si>
  <si>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</si>
  <si>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</si>
  <si>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</si>
  <si>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</si>
  <si>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</si>
  <si>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</si>
  <si>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</si>
  <si>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</si>
  <si>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</si>
  <si>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</si>
  <si>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</si>
  <si>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</si>
  <si>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</si>
  <si>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</si>
  <si>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</si>
  <si>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</si>
  <si>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</si>
  <si>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</si>
  <si>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</si>
  <si>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</si>
  <si>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</si>
  <si>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</si>
  <si>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</si>
  <si>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</si>
  <si>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</si>
  <si>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</si>
  <si>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</si>
  <si>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</si>
  <si>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</si>
  <si>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</si>
  <si>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</si>
  <si>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</si>
  <si>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</si>
  <si>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</si>
  <si>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</si>
  <si>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</si>
  <si>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</si>
  <si>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</si>
  <si>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</si>
  <si>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</si>
  <si>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</si>
  <si>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</si>
  <si>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</si>
  <si>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</si>
  <si>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</si>
  <si>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</si>
  <si>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</si>
  <si>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</si>
  <si>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</si>
  <si>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</si>
  <si>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</si>
  <si>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</si>
  <si>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</si>
  <si>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</si>
  <si>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</si>
  <si>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</si>
  <si>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</si>
  <si>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</si>
  <si>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</si>
  <si>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</si>
  <si>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</si>
  <si>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</si>
  <si>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</si>
  <si>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</si>
  <si>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</si>
  <si>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</si>
  <si>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</si>
  <si>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</si>
  <si>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</si>
  <si>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</si>
  <si>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</si>
  <si>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</si>
  <si>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</si>
  <si>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</si>
  <si>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</si>
  <si>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</si>
  <si>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</si>
  <si>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</si>
  <si>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</si>
  <si>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</si>
  <si>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</si>
  <si>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</si>
  <si>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</si>
  <si>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</si>
  <si>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</si>
  <si>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</si>
  <si>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</si>
  <si>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</si>
  <si>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</si>
  <si>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</si>
  <si>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</si>
  <si>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</si>
  <si>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</si>
  <si>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</si>
  <si>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</si>
  <si>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</si>
  <si>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</si>
  <si>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</si>
  <si>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</si>
  <si>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</si>
  <si>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</si>
  <si>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</si>
  <si>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</si>
  <si>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</si>
  <si>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</si>
  <si>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</si>
  <si>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</si>
  <si>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</si>
  <si>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</si>
  <si>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</si>
  <si>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</si>
  <si>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</si>
  <si>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</si>
  <si>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</si>
  <si>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</si>
  <si>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</si>
  <si>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</si>
  <si>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</si>
  <si>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</si>
  <si>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</si>
  <si>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</si>
  <si>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</si>
  <si>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</si>
  <si>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</si>
  <si>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</si>
  <si>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</si>
  <si>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</si>
  <si>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</si>
  <si>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</si>
  <si>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</si>
  <si>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</si>
  <si>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</si>
  <si>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</si>
  <si>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</si>
  <si>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</si>
  <si>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</si>
  <si>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</si>
  <si>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</si>
  <si>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</si>
  <si>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</si>
  <si>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</si>
  <si>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</si>
  <si>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</si>
  <si>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</si>
  <si>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</si>
  <si>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</si>
  <si>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</si>
  <si>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</si>
  <si>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</si>
  <si>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</si>
  <si>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</si>
  <si>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</si>
  <si>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</si>
  <si>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</si>
  <si>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</si>
  <si>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</si>
  <si>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</si>
  <si>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</si>
  <si>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</si>
  <si>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</si>
  <si>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</si>
  <si>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</si>
  <si>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</si>
  <si>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</si>
  <si>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</si>
  <si>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</si>
  <si>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</si>
  <si>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</si>
  <si>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</si>
  <si>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</si>
  <si>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</si>
  <si>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</si>
  <si>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</si>
  <si>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</si>
  <si>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</si>
  <si>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</si>
  <si>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</si>
  <si>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</si>
  <si>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</si>
  <si>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</si>
  <si>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</si>
  <si>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</si>
  <si>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</si>
  <si>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</si>
  <si>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</si>
  <si>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</si>
  <si>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</si>
  <si>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</si>
  <si>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</si>
  <si>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</si>
  <si>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</si>
  <si>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</si>
  <si>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</si>
  <si>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</si>
  <si>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</si>
  <si>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</si>
  <si>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</si>
  <si>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</si>
  <si>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</si>
  <si>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</si>
  <si>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</si>
  <si>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</si>
  <si>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</si>
  <si>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</si>
  <si>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</si>
  <si>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</si>
  <si>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</si>
  <si>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</si>
  <si>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</si>
  <si>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</si>
  <si>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</si>
  <si>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</si>
  <si>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</si>
  <si>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</si>
  <si>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</si>
  <si>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</si>
  <si>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</si>
  <si>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</si>
  <si>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</si>
  <si>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</si>
  <si>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</si>
  <si>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</si>
  <si>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</si>
  <si>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</si>
  <si>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</si>
  <si>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</si>
  <si>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</si>
  <si>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</si>
  <si>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</si>
  <si>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</si>
  <si>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</si>
  <si>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</si>
  <si>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</si>
  <si>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</si>
  <si>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</si>
  <si>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</si>
  <si>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</si>
  <si>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</si>
  <si>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</si>
  <si>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</si>
  <si>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</si>
  <si>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</si>
  <si>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</si>
  <si>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</si>
  <si>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</si>
  <si>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</si>
  <si>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</si>
  <si>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</si>
  <si>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</si>
  <si>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</si>
  <si>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</si>
  <si>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</si>
  <si>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</si>
  <si>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</si>
  <si>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</si>
  <si>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</si>
  <si>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</si>
  <si>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</si>
  <si>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</si>
  <si>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</si>
  <si>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</si>
  <si>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</si>
  <si>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</si>
  <si>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</si>
  <si>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</si>
  <si>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</si>
  <si>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</si>
  <si>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</si>
  <si>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</si>
  <si>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</si>
  <si>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</si>
  <si>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</si>
  <si>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</si>
  <si>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</si>
  <si>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</si>
  <si>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</si>
  <si>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</si>
  <si>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</si>
  <si>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</si>
  <si>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</si>
  <si>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</si>
  <si>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</si>
  <si>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</si>
  <si>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</si>
  <si>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</si>
  <si>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</si>
  <si>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</si>
  <si>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</si>
  <si>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</si>
  <si>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</si>
  <si>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</si>
  <si>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</si>
  <si>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</si>
  <si>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</si>
  <si>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</si>
  <si>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</si>
  <si>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</si>
  <si>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</si>
  <si>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</si>
  <si>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</si>
  <si>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</si>
  <si>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</si>
  <si>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</si>
  <si>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</si>
  <si>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</si>
  <si>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</si>
  <si>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</si>
  <si>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</si>
  <si>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</si>
  <si>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</si>
  <si>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</si>
  <si>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</si>
  <si>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</si>
  <si>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</si>
  <si>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</si>
  <si>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</si>
  <si>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</si>
  <si>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</si>
  <si>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</si>
  <si>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</si>
  <si>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</si>
  <si>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</si>
  <si>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</si>
  <si>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</si>
  <si>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</si>
  <si>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</si>
  <si>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</si>
  <si>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</si>
  <si>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</si>
  <si>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</si>
  <si>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</si>
  <si>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</si>
  <si>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</si>
  <si>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</si>
  <si>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</si>
  <si>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</si>
  <si>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</si>
  <si>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</si>
  <si>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</si>
  <si>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</si>
  <si>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</si>
  <si>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</si>
  <si>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</si>
  <si>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</si>
  <si>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</si>
  <si>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</si>
  <si>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</si>
  <si>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</si>
  <si>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</si>
  <si>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</si>
  <si>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</si>
  <si>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</si>
  <si>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</si>
  <si>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</si>
  <si>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</si>
  <si>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</si>
  <si>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</si>
  <si>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</si>
  <si>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</si>
  <si>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</si>
  <si>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</si>
  <si>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</si>
  <si>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</si>
  <si>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</si>
  <si>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</si>
  <si>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</si>
  <si>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</si>
  <si>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</si>
  <si>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</si>
  <si>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</si>
  <si>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</si>
  <si>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</si>
  <si>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</si>
  <si>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</si>
  <si>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</si>
  <si>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</si>
  <si>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</si>
  <si>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</si>
  <si>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</si>
  <si>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</si>
  <si>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</si>
  <si>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</si>
  <si>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</si>
  <si>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</si>
  <si>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</si>
  <si>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</si>
  <si>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</si>
  <si>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</si>
  <si>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</si>
  <si>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</si>
  <si>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</si>
  <si>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</si>
  <si>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</si>
  <si>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</si>
  <si>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</si>
  <si>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</si>
  <si>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</si>
  <si>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</si>
  <si>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</si>
  <si>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</si>
  <si>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</si>
  <si>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</si>
  <si>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</si>
  <si>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</si>
  <si>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</si>
  <si>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</si>
  <si>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</si>
  <si>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</si>
  <si>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</si>
  <si>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</si>
  <si>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</si>
  <si>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</si>
  <si>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</si>
  <si>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</si>
  <si>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</si>
  <si>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</si>
  <si>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</si>
  <si>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</si>
  <si>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</si>
  <si>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</si>
  <si>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</si>
  <si>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</si>
  <si>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</si>
  <si>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</si>
  <si>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</si>
  <si>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</si>
  <si>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</si>
  <si>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</si>
  <si>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</si>
  <si>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</si>
  <si>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</si>
  <si>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</si>
  <si>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</si>
  <si>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</si>
  <si>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</si>
  <si>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</si>
  <si>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</si>
  <si>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</si>
  <si>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</si>
  <si>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</si>
  <si>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</si>
  <si>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</si>
  <si>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</si>
  <si>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</si>
  <si>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</si>
  <si>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</si>
  <si>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</si>
  <si>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</si>
  <si>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</si>
  <si>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</si>
  <si>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</si>
  <si>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</si>
  <si>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</si>
  <si>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</si>
  <si>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</si>
  <si>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</si>
  <si>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</si>
  <si>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</si>
  <si>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</si>
  <si>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</si>
  <si>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</si>
  <si>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</si>
  <si>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</si>
  <si>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</si>
  <si>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</si>
  <si>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</si>
  <si>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</si>
  <si>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</si>
  <si>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</si>
  <si>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</si>
  <si>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</si>
  <si>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</si>
  <si>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</si>
  <si>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</si>
  <si>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</si>
  <si>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</si>
  <si>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</si>
  <si>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</si>
  <si>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</si>
  <si>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</si>
  <si>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</si>
  <si>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</si>
  <si>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</si>
  <si>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</si>
  <si>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</si>
  <si>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</si>
  <si>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</si>
  <si>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</si>
  <si>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</si>
  <si>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</si>
  <si>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</si>
  <si>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</si>
  <si>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</si>
  <si>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</si>
  <si>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</si>
  <si>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</si>
  <si>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</si>
  <si>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</si>
  <si>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</si>
  <si>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</si>
  <si>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</si>
  <si>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</si>
  <si>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</si>
  <si>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</si>
  <si>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</si>
  <si>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</si>
  <si>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</si>
  <si>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</si>
  <si>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</si>
  <si>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</si>
  <si>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</si>
  <si>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</si>
  <si>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</si>
  <si>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</si>
  <si>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</si>
  <si>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</si>
  <si>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</si>
  <si>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</si>
  <si>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</si>
  <si>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</si>
  <si>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</si>
  <si>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</si>
  <si>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</si>
  <si>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</si>
  <si>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</si>
  <si>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</si>
  <si>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</si>
  <si>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</si>
  <si>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</si>
  <si>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</si>
  <si>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</si>
  <si>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</si>
  <si>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</si>
  <si>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</si>
  <si>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</si>
  <si>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</si>
  <si>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</si>
  <si>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</si>
  <si>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</si>
  <si>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</si>
  <si>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</si>
  <si>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</si>
  <si>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</si>
  <si>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</si>
  <si>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</si>
  <si>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</si>
  <si>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</si>
  <si>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</si>
  <si>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</si>
  <si>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</si>
  <si>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</si>
  <si>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</si>
  <si>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</si>
  <si>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</si>
  <si>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</si>
  <si>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</si>
  <si>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</si>
  <si>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</si>
  <si>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</si>
  <si>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</si>
  <si>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</si>
  <si>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</si>
  <si>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</si>
  <si>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</si>
  <si>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</si>
  <si>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</si>
  <si>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</si>
  <si>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</si>
  <si>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</si>
  <si>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</si>
  <si>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</si>
  <si>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</si>
  <si>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</si>
  <si>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</si>
  <si>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</si>
  <si>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</si>
  <si>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</si>
  <si>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</si>
  <si>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</si>
  <si>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</si>
  <si>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</si>
  <si>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</si>
  <si>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</si>
  <si>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</si>
  <si>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</si>
  <si>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</si>
  <si>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</si>
  <si>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</si>
  <si>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</si>
  <si>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</si>
  <si>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</si>
  <si>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</si>
  <si>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</si>
  <si>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</si>
  <si>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</si>
  <si>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</si>
  <si>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</si>
  <si>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</si>
  <si>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</si>
  <si>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</si>
  <si>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</si>
  <si>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</si>
  <si>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</si>
  <si>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</si>
  <si>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</si>
  <si>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</si>
  <si>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</si>
  <si>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</si>
  <si>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</si>
  <si>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</si>
  <si>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</si>
  <si>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</si>
  <si>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</si>
  <si>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</si>
  <si>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</si>
  <si>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</si>
  <si>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</si>
  <si>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</si>
  <si>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</si>
  <si>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</si>
  <si>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</si>
  <si>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</si>
  <si>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</si>
  <si>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</si>
  <si>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</si>
  <si>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</si>
  <si>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</si>
  <si>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</si>
  <si>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</si>
  <si>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</si>
  <si>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</si>
  <si>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</si>
  <si>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</si>
  <si>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</si>
  <si>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</si>
  <si>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</si>
  <si>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</si>
  <si>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</si>
  <si>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</si>
  <si>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</si>
  <si>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</si>
  <si>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</si>
  <si>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</si>
  <si>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</si>
  <si>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</si>
  <si>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</si>
  <si>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</si>
  <si>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</si>
  <si>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</si>
  <si>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</si>
  <si>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</si>
  <si>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</si>
  <si>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</si>
  <si>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</si>
  <si>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</si>
  <si>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</si>
  <si>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</si>
  <si>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</si>
  <si>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</si>
  <si>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</si>
  <si>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</si>
  <si>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</si>
  <si>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</si>
  <si>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</si>
  <si>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</si>
  <si>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</si>
  <si>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</si>
  <si>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</si>
  <si>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</si>
  <si>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</si>
  <si>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</si>
  <si>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</si>
  <si>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</si>
  <si>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</si>
  <si>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</si>
  <si>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</si>
  <si>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</si>
  <si>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</si>
  <si>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</si>
  <si>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</si>
  <si>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</si>
  <si>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</si>
  <si>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</si>
  <si>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</si>
  <si>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</si>
  <si>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</si>
  <si>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</si>
  <si>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</si>
  <si>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</si>
  <si>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</si>
  <si>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</si>
  <si>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</si>
  <si>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</si>
  <si>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</si>
  <si>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</si>
  <si>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</si>
  <si>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</si>
  <si>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</si>
  <si>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</si>
  <si>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</si>
  <si>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</si>
  <si>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</si>
  <si>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</si>
  <si>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</si>
  <si>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</si>
  <si>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</si>
  <si>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</si>
  <si>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</si>
  <si>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</si>
  <si>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</si>
  <si>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</si>
  <si>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</si>
  <si>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</si>
  <si>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</si>
  <si>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</si>
  <si>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</si>
  <si>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</si>
  <si>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</si>
  <si>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</si>
  <si>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</si>
  <si>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</si>
  <si>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</si>
  <si>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</si>
  <si>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</si>
  <si>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</si>
  <si>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</si>
  <si>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</si>
  <si>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</si>
  <si>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</si>
  <si>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</si>
  <si>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</si>
  <si>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</si>
  <si>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</si>
  <si>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</si>
  <si>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</si>
  <si>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</si>
  <si>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</si>
  <si>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</si>
  <si>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</si>
  <si>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</si>
  <si>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</si>
  <si>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</si>
  <si>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</si>
  <si>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</si>
  <si>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</si>
  <si>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</si>
  <si>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</si>
  <si>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</si>
  <si>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</si>
  <si>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</si>
  <si>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</si>
  <si>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</si>
  <si>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</si>
  <si>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</si>
  <si>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</si>
  <si>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</si>
  <si>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</si>
  <si>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</si>
  <si>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</si>
  <si>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</si>
  <si>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</si>
  <si>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</si>
  <si>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</si>
  <si>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</si>
  <si>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</si>
  <si>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</si>
  <si>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</si>
  <si>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</si>
  <si>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</si>
  <si>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</si>
  <si>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</si>
  <si>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</si>
  <si>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</si>
  <si>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</si>
  <si>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</si>
  <si>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</si>
  <si>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</si>
  <si>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</si>
  <si>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</si>
  <si>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</si>
  <si>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</si>
  <si>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</si>
  <si>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</si>
  <si>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</si>
  <si>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</si>
  <si>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</si>
  <si>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</si>
  <si>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</si>
  <si>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</si>
  <si>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</si>
  <si>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</si>
  <si>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</si>
  <si>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</si>
  <si>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</si>
  <si>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</si>
  <si>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</si>
  <si>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</si>
  <si>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</si>
  <si>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</si>
  <si>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</si>
  <si>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</si>
  <si>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</si>
  <si>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</si>
  <si>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</si>
  <si>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</si>
  <si>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</si>
  <si>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</si>
  <si>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</si>
  <si>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</si>
  <si>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</si>
  <si>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</si>
  <si>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</si>
  <si>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</si>
  <si>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</si>
  <si>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</si>
  <si>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</si>
  <si>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</si>
  <si>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</si>
  <si>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</si>
  <si>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</si>
  <si>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</si>
  <si>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</si>
  <si>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</si>
  <si>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</si>
  <si>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</si>
  <si>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</si>
  <si>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</si>
  <si>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</si>
  <si>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</si>
  <si>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</si>
  <si>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</si>
  <si>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</si>
  <si>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</si>
  <si>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</si>
  <si>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</si>
  <si>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</si>
  <si>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</si>
  <si>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</si>
  <si>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</si>
  <si>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</si>
  <si>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</si>
  <si>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</si>
  <si>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</si>
  <si>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</si>
  <si>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</si>
  <si>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</si>
  <si>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</si>
  <si>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</si>
  <si>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</si>
  <si>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</si>
  <si>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</si>
  <si>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</si>
  <si>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</si>
  <si>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</si>
  <si>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</si>
  <si>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</si>
  <si>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</si>
  <si>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</si>
  <si>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</si>
  <si>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</si>
  <si>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</si>
  <si>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</si>
  <si>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</si>
  <si>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</si>
  <si>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</si>
  <si>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</si>
  <si>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</si>
  <si>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</si>
  <si>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</si>
  <si>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</si>
  <si>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</si>
  <si>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</si>
  <si>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</si>
  <si>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</si>
  <si>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</si>
  <si>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</si>
  <si>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</si>
  <si>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</si>
  <si>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</si>
  <si>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</si>
  <si>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</si>
  <si>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</si>
  <si>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</si>
  <si>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</si>
  <si>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</si>
  <si>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</si>
  <si>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</si>
  <si>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</si>
  <si>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</si>
  <si>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</si>
  <si>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</si>
  <si>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</si>
  <si>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</si>
  <si>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</si>
  <si>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</si>
  <si>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</si>
  <si>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</si>
  <si>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</si>
  <si>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</si>
  <si>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</si>
  <si>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</si>
  <si>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</si>
  <si>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</si>
  <si>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</si>
  <si>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</si>
  <si>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</si>
  <si>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</si>
  <si>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</si>
  <si>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</si>
  <si>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</si>
  <si>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</si>
  <si>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</si>
  <si>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</si>
  <si>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</si>
  <si>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</si>
  <si>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</si>
  <si>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</si>
  <si>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</si>
  <si>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</si>
  <si>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</si>
  <si>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</si>
  <si>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</si>
  <si>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</si>
  <si>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</si>
  <si>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</si>
  <si>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</si>
  <si>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</si>
  <si>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</si>
  <si>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</si>
  <si>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</si>
  <si>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</si>
  <si>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</si>
  <si>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</si>
  <si>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</si>
  <si>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</si>
  <si>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</si>
  <si>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</si>
  <si>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</si>
  <si>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</si>
  <si>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</si>
  <si>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</si>
  <si>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</si>
  <si>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</si>
  <si>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</si>
  <si>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</si>
  <si>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</si>
  <si>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</si>
  <si>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</si>
  <si>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</si>
  <si>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</si>
  <si>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</si>
  <si>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</si>
  <si>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</si>
  <si>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</si>
  <si>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</si>
  <si>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</si>
  <si>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</si>
  <si>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</si>
  <si>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</si>
  <si>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</si>
  <si>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</si>
  <si>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</si>
  <si>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</si>
  <si>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</si>
  <si>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</si>
  <si>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</si>
  <si>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</si>
  <si>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</si>
  <si>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</si>
  <si>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</si>
  <si>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</si>
  <si>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</si>
  <si>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</si>
  <si>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</si>
  <si>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</si>
  <si>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</si>
  <si>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</si>
  <si>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</si>
  <si>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</si>
  <si>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</si>
  <si>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</si>
  <si>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</si>
  <si>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</si>
  <si>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</si>
  <si>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</si>
  <si>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</si>
  <si>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</si>
  <si>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</si>
  <si>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</si>
  <si>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</si>
  <si>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</si>
  <si>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</si>
  <si>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</si>
  <si>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</si>
  <si>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</si>
  <si>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</si>
  <si>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</si>
  <si>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</si>
  <si>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</si>
  <si>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</si>
  <si>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</si>
  <si>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</si>
  <si>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</si>
  <si>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</si>
  <si>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</si>
  <si>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</si>
  <si>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</si>
  <si>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</si>
  <si>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</si>
  <si>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</si>
  <si>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</si>
  <si>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</si>
  <si>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</si>
  <si>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</si>
  <si>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</si>
  <si>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</si>
  <si>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</si>
  <si>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</si>
  <si>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</si>
  <si>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</si>
  <si>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</si>
  <si>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</si>
  <si>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</si>
  <si>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</si>
  <si>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</si>
  <si>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</si>
  <si>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</si>
  <si>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</si>
  <si>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</si>
  <si>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</si>
  <si>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</si>
  <si>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</si>
  <si>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</si>
  <si>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</si>
  <si>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</si>
  <si>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</si>
  <si>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</si>
  <si>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</si>
  <si>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</si>
  <si>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</si>
  <si>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</si>
  <si>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</si>
  <si>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</si>
  <si>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</si>
  <si>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</si>
  <si>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</si>
  <si>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</si>
  <si>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</si>
  <si>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</si>
  <si>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</si>
  <si>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</si>
  <si>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</si>
  <si>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</si>
  <si>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</si>
  <si>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</si>
  <si>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</si>
  <si>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</si>
  <si>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</si>
  <si>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</si>
  <si>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</si>
  <si>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</si>
  <si>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</si>
  <si>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</si>
  <si>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</si>
  <si>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</si>
  <si>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</si>
  <si>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</si>
  <si>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</si>
  <si>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</si>
  <si>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</si>
  <si>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</si>
  <si>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</si>
  <si>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</si>
  <si>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</si>
  <si>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</si>
  <si>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</si>
  <si>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</si>
  <si>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</si>
  <si>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</si>
  <si>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</si>
  <si>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</si>
  <si>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</si>
  <si>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</si>
  <si>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</si>
  <si>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</si>
  <si>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</si>
  <si>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</si>
  <si>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</si>
  <si>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</si>
  <si>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</si>
  <si>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</si>
  <si>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</si>
  <si>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</si>
  <si>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</si>
  <si>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</si>
  <si>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</si>
  <si>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</si>
  <si>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</si>
  <si>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</si>
  <si>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</si>
  <si>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</si>
  <si>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</si>
  <si>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</si>
  <si>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</si>
  <si>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</si>
  <si>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</si>
  <si>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</si>
  <si>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</si>
  <si>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</si>
  <si>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</si>
  <si>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</si>
  <si>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</si>
  <si>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</si>
  <si>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</si>
  <si>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</si>
  <si>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</si>
  <si>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</si>
  <si>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</si>
  <si>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</si>
  <si>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</si>
  <si>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</si>
  <si>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</si>
  <si>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</si>
  <si>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</si>
  <si>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</si>
  <si>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</si>
  <si>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</si>
  <si>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</si>
  <si>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</si>
  <si>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</si>
  <si>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</si>
  <si>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</si>
  <si>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</si>
  <si>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</si>
  <si>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</si>
  <si>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</si>
  <si>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</si>
  <si>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</si>
  <si>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</si>
  <si>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</si>
  <si>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</si>
  <si>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</si>
  <si>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</si>
  <si>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</si>
  <si>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</si>
  <si>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</si>
  <si>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</si>
  <si>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</si>
  <si>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</si>
  <si>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</si>
  <si>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</si>
  <si>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</si>
  <si>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</si>
  <si>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</si>
  <si>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</si>
  <si>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</si>
  <si>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</si>
  <si>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</si>
  <si>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</si>
  <si>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</si>
  <si>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</si>
  <si>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</si>
  <si>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</si>
  <si>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</si>
  <si>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</si>
  <si>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</si>
  <si>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</si>
  <si>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</si>
  <si>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</si>
  <si>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</si>
  <si>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</si>
  <si>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</si>
  <si>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</si>
  <si>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</si>
  <si>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</si>
  <si>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</si>
  <si>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</si>
  <si>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</si>
  <si>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</si>
  <si>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</si>
  <si>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</si>
  <si>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</si>
  <si>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</si>
  <si>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</si>
  <si>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</si>
  <si>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</si>
  <si>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</si>
  <si>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</si>
  <si>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</si>
  <si>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</si>
  <si>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</si>
  <si>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</si>
  <si>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</si>
  <si>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</si>
  <si>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</si>
  <si>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</si>
  <si>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</si>
  <si>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</si>
  <si>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</si>
  <si>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</si>
  <si>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</si>
  <si>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</si>
  <si>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</si>
  <si>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</si>
  <si>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</si>
  <si>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</si>
  <si>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</si>
  <si>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</si>
  <si>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</si>
  <si>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</si>
  <si>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</si>
  <si>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</si>
  <si>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</si>
  <si>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</si>
  <si>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</si>
  <si>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</si>
  <si>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</si>
  <si>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</si>
  <si>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</si>
  <si>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</si>
  <si>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</si>
  <si>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</si>
  <si>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</si>
  <si>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</si>
  <si>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</si>
  <si>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</si>
  <si>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</si>
  <si>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</si>
  <si>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</si>
  <si>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</si>
  <si>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</si>
  <si>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</si>
  <si>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</si>
  <si>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</si>
  <si>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</si>
  <si>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</si>
  <si>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</si>
  <si>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</si>
  <si>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</si>
  <si>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</si>
  <si>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</si>
  <si>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</si>
  <si>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</si>
  <si>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</si>
  <si>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</si>
  <si>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</si>
  <si>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</si>
  <si>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</si>
  <si>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</si>
  <si>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</si>
  <si>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</si>
  <si>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</si>
  <si>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</si>
  <si>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</si>
  <si>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</si>
  <si>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</si>
  <si>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</si>
  <si>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</si>
  <si>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</si>
  <si>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</si>
  <si>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</si>
  <si>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</si>
  <si>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</si>
  <si>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</si>
  <si>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</si>
  <si>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</si>
  <si>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</si>
  <si>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</si>
  <si>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</si>
  <si>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</si>
  <si>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</si>
  <si>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</si>
  <si>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</si>
  <si>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</si>
  <si>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</si>
  <si>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</si>
  <si>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</si>
  <si>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</si>
  <si>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</si>
  <si>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</si>
  <si>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</si>
  <si>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</si>
  <si>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</si>
  <si>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</si>
  <si>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</si>
  <si>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</si>
  <si>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</si>
  <si>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</si>
  <si>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</si>
  <si>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</si>
  <si>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</si>
  <si>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</si>
  <si>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</si>
  <si>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</si>
  <si>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</si>
  <si>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</si>
  <si>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</si>
  <si>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</si>
  <si>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</si>
  <si>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</si>
  <si>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</si>
  <si>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</si>
  <si>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</si>
  <si>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</si>
  <si>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</si>
  <si>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</si>
  <si>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</si>
  <si>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</si>
  <si>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</si>
  <si>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</si>
  <si>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</si>
  <si>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</si>
  <si>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</si>
  <si>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</si>
  <si>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</si>
  <si>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</si>
  <si>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</si>
  <si>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</si>
  <si>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</si>
  <si>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</si>
  <si>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</si>
  <si>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</si>
  <si>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</si>
  <si>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</si>
  <si>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</si>
  <si>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</si>
  <si>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</si>
  <si>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</si>
  <si>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</si>
  <si>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</si>
  <si>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</si>
  <si>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</si>
  <si>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</si>
  <si>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</si>
  <si>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</si>
  <si>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</si>
  <si>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</si>
  <si>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</si>
  <si>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</si>
  <si>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</si>
  <si>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</si>
  <si>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</si>
  <si>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</si>
  <si>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</si>
  <si>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</si>
  <si>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</si>
  <si>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</si>
  <si>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</si>
  <si>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</si>
  <si>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</si>
  <si>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</si>
  <si>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</si>
  <si>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</si>
  <si>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</si>
  <si>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</si>
  <si>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</si>
  <si>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</si>
  <si>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</si>
  <si>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</si>
  <si>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</si>
  <si>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</si>
  <si>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</si>
  <si>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</si>
  <si>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</si>
  <si>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</si>
  <si>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</si>
  <si>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</si>
  <si>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</si>
  <si>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</si>
  <si>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</si>
  <si>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</si>
  <si>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</si>
  <si>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</si>
  <si>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</si>
  <si>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</si>
  <si>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</si>
  <si>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</si>
  <si>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</si>
  <si>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</si>
  <si>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</si>
  <si>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</si>
  <si>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</si>
  <si>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</si>
  <si>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</si>
  <si>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</si>
  <si>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</si>
  <si>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</si>
  <si>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</si>
  <si>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</si>
  <si>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</si>
  <si>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</si>
  <si>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</si>
  <si>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</si>
  <si>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</si>
  <si>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</si>
  <si>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</si>
  <si>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</si>
  <si>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</si>
  <si>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</si>
  <si>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</si>
  <si>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</si>
  <si>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</si>
  <si>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</si>
  <si>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</si>
  <si>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</si>
  <si>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</si>
  <si>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</si>
  <si>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</si>
  <si>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</si>
  <si>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</si>
  <si>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</si>
  <si>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</si>
  <si>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</si>
  <si>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</si>
  <si>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</si>
  <si>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</si>
  <si>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</si>
  <si>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</si>
  <si>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</si>
  <si>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</si>
  <si>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</si>
  <si>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</si>
  <si>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</si>
  <si>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</si>
  <si>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</si>
  <si>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</si>
  <si>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</si>
  <si>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</si>
  <si>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</si>
  <si>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</si>
  <si>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</si>
  <si>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</si>
  <si>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</si>
  <si>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</si>
  <si>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</si>
  <si>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</si>
  <si>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</si>
  <si>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</si>
  <si>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</si>
  <si>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</si>
  <si>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</si>
  <si>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</si>
  <si>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</si>
  <si>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</si>
  <si>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</si>
  <si>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</si>
  <si>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</si>
  <si>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</si>
  <si>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</si>
  <si>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</si>
  <si>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</si>
  <si>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</si>
  <si>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</si>
  <si>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</si>
  <si>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</si>
  <si>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</si>
  <si>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</si>
  <si>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</si>
  <si>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</si>
  <si>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</si>
  <si>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</si>
  <si>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</si>
  <si>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</si>
  <si>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</si>
  <si>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</si>
  <si>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</si>
  <si>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</si>
  <si>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</si>
  <si>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</si>
  <si>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</si>
  <si>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</si>
  <si>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</si>
  <si>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</si>
  <si>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</si>
  <si>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</si>
  <si>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</si>
  <si>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</si>
  <si>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</si>
  <si>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</si>
  <si>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</si>
  <si>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</si>
  <si>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</si>
  <si>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</si>
  <si>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</si>
  <si>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</si>
  <si>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</si>
  <si>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</si>
  <si>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</si>
  <si>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</si>
  <si>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</si>
  <si>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</si>
  <si>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</si>
  <si>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</si>
  <si>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</si>
  <si>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</si>
  <si>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</si>
  <si>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</si>
  <si>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</si>
  <si>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</si>
  <si>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</si>
  <si>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</si>
  <si>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</si>
  <si>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</si>
  <si>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</si>
  <si>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</si>
  <si>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</si>
  <si>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</si>
  <si>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</si>
  <si>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</si>
  <si>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</si>
  <si>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</si>
  <si>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</si>
  <si>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</si>
  <si>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</si>
  <si>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</si>
  <si>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</si>
  <si>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</si>
  <si>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</si>
  <si>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</si>
  <si>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</si>
  <si>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</si>
  <si>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</si>
  <si>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</si>
  <si>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</si>
  <si>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</si>
  <si>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</si>
  <si>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</si>
  <si>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</si>
  <si>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</si>
  <si>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</si>
  <si>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</si>
  <si>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</si>
  <si>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</si>
  <si>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</si>
  <si>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</si>
  <si>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</si>
  <si>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</si>
  <si>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</si>
  <si>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</si>
  <si>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</si>
  <si>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</si>
  <si>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</si>
  <si>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</si>
  <si>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</si>
  <si>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</si>
  <si>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</si>
  <si>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</si>
  <si>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</si>
  <si>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</si>
  <si>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</si>
  <si>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</si>
  <si>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</si>
  <si>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</si>
  <si>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</si>
  <si>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</si>
  <si>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</si>
  <si>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</si>
  <si>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</si>
  <si>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</si>
  <si>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</si>
  <si>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</si>
  <si>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</si>
  <si>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</si>
  <si>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</si>
  <si>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</si>
  <si>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</si>
  <si>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</si>
  <si>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</si>
  <si>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</si>
  <si>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</si>
  <si>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</si>
  <si>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</si>
  <si>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</si>
  <si>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</si>
  <si>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</si>
  <si>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</si>
  <si>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</si>
  <si>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</si>
  <si>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</si>
  <si>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</si>
  <si>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</si>
  <si>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</si>
  <si>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</si>
  <si>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</si>
  <si>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</si>
  <si>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</si>
  <si>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</si>
  <si>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</si>
  <si>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</si>
  <si>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</si>
  <si>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</si>
  <si>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</si>
  <si>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</si>
  <si>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</si>
  <si>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</si>
  <si>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</si>
  <si>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</si>
  <si>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</si>
  <si>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</si>
  <si>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</si>
  <si>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</si>
  <si>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</si>
  <si>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</si>
  <si>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</si>
  <si>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</si>
  <si>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</si>
  <si>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</si>
  <si>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</si>
  <si>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</si>
  <si>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</si>
  <si>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</si>
  <si>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</si>
  <si>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</si>
  <si>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</si>
  <si>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</si>
  <si>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</si>
  <si>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</si>
  <si>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</si>
  <si>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</si>
  <si>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</si>
  <si>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</si>
  <si>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</si>
  <si>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</si>
  <si>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</si>
  <si>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</si>
  <si>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</si>
  <si>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</si>
  <si>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</si>
  <si>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</si>
  <si>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</si>
  <si>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</si>
  <si>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</si>
  <si>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</si>
  <si>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</si>
  <si>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</si>
  <si>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</si>
  <si>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</si>
  <si>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</si>
  <si>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</si>
  <si>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</si>
  <si>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</si>
  <si>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</si>
  <si>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</si>
  <si>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</si>
  <si>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</si>
  <si>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</si>
  <si>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</si>
  <si>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</si>
  <si>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</si>
  <si>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</si>
  <si>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</si>
  <si>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</si>
  <si>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</si>
  <si>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</si>
  <si>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</si>
  <si>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</si>
  <si>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</si>
  <si>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</si>
  <si>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</si>
  <si>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</si>
  <si>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</si>
  <si>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</si>
  <si>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</si>
  <si>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</si>
  <si>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</si>
  <si>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</si>
  <si>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</si>
  <si>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</si>
  <si>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</si>
  <si>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</si>
  <si>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</si>
  <si>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</si>
  <si>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</si>
  <si>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</si>
  <si>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</si>
  <si>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</si>
  <si>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</si>
  <si>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</si>
  <si>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</si>
  <si>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</si>
  <si>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</si>
  <si>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</si>
  <si>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</si>
  <si>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</si>
  <si>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</si>
  <si>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</si>
  <si>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</si>
  <si>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</si>
  <si>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</si>
  <si>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</si>
  <si>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</si>
  <si>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</si>
  <si>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</si>
  <si>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</si>
  <si>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</si>
  <si>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</si>
  <si>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</si>
  <si>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</si>
  <si>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</si>
  <si>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</si>
  <si>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</si>
  <si>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</si>
  <si>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</si>
  <si>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</si>
  <si>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</si>
  <si>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</si>
  <si>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</si>
  <si>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</si>
  <si>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</si>
  <si>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</si>
  <si>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</si>
  <si>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</si>
  <si>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</si>
  <si>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</si>
  <si>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</si>
  <si>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</si>
  <si>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</si>
  <si>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</si>
  <si>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</si>
  <si>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</si>
  <si>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</si>
  <si>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</si>
  <si>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</si>
  <si>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</si>
  <si>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</si>
  <si>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</si>
  <si>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</si>
  <si>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</si>
  <si>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</si>
  <si>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</si>
  <si>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</si>
  <si>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</si>
  <si>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</si>
  <si>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</si>
  <si>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</si>
  <si>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</si>
  <si>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</si>
  <si>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</si>
  <si>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</si>
  <si>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</si>
  <si>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</si>
  <si>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</si>
  <si>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</si>
  <si>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</si>
  <si>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</si>
  <si>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</si>
  <si>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</si>
  <si>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</si>
  <si>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</si>
  <si>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</si>
  <si>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</si>
  <si>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</si>
  <si>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</si>
  <si>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</si>
  <si>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</si>
  <si>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</si>
  <si>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</si>
  <si>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</si>
  <si>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</si>
  <si>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</si>
  <si>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</si>
  <si>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</si>
  <si>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</si>
  <si>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</si>
  <si>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</si>
  <si>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</si>
  <si>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</si>
  <si>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</si>
  <si>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</si>
  <si>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</si>
  <si>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</si>
  <si>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</si>
  <si>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</si>
  <si>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</si>
  <si>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</si>
  <si>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</si>
  <si>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</si>
  <si>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</si>
  <si>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</si>
  <si>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</si>
  <si>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</si>
  <si>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</si>
  <si>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</si>
  <si>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</si>
  <si>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</si>
  <si>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</si>
  <si>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</si>
  <si>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</si>
  <si>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</si>
  <si>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</si>
  <si>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</si>
  <si>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</si>
  <si>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</si>
  <si>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</si>
  <si>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</si>
  <si>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</si>
  <si>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</si>
  <si>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</si>
  <si>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</si>
  <si>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</si>
  <si>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</si>
  <si>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</si>
  <si>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</si>
  <si>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</si>
  <si>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</si>
  <si>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</si>
  <si>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</si>
  <si>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</si>
  <si>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</si>
  <si>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</si>
  <si>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</si>
  <si>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</si>
  <si>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</si>
  <si>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</si>
  <si>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</si>
  <si>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</si>
  <si>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</si>
  <si>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</si>
  <si>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</si>
  <si>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</si>
  <si>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</si>
  <si>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</si>
  <si>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</si>
  <si>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</si>
  <si>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</si>
  <si>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</si>
  <si>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</si>
  <si>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</si>
  <si>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</si>
  <si>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</si>
  <si>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</si>
  <si>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</si>
  <si>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</si>
  <si>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</si>
  <si>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</si>
  <si>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</si>
  <si>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</si>
  <si>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</si>
  <si>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</si>
  <si>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</si>
  <si>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</si>
  <si>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</si>
  <si>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</si>
  <si>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</si>
  <si>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</si>
  <si>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</si>
  <si>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</si>
  <si>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</si>
  <si>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</si>
  <si>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</si>
  <si>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</si>
  <si>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</si>
  <si>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</si>
  <si>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</si>
  <si>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</si>
  <si>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</si>
  <si>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</si>
  <si>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</si>
  <si>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</si>
  <si>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</si>
  <si>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</si>
  <si>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</si>
  <si>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</si>
  <si>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</si>
  <si>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</si>
  <si>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</si>
  <si>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</si>
  <si>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</si>
  <si>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</si>
  <si>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</si>
  <si>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</si>
  <si>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</si>
  <si>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</si>
  <si>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</si>
  <si>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</si>
  <si>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</si>
  <si>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</si>
  <si>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</si>
  <si>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</si>
  <si>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</si>
  <si>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</si>
  <si>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</si>
  <si>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</si>
  <si>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</si>
  <si>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</si>
  <si>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</si>
  <si>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</si>
  <si>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</si>
  <si>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</si>
  <si>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</si>
  <si>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</si>
  <si>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</si>
  <si>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</si>
  <si>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</si>
  <si>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</si>
  <si>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</si>
  <si>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</si>
  <si>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</si>
  <si>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</si>
  <si>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</si>
  <si>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</si>
  <si>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</si>
  <si>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</si>
  <si>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</si>
  <si>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</si>
  <si>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</si>
  <si>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</si>
  <si>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</si>
  <si>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</si>
  <si>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</si>
  <si>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</si>
  <si>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</si>
  <si>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</si>
  <si>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</si>
  <si>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</si>
  <si>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</si>
  <si>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</si>
  <si>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</si>
  <si>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</si>
  <si>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</si>
  <si>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</si>
  <si>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</si>
  <si>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</si>
  <si>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</si>
  <si>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</si>
  <si>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</si>
  <si>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</si>
  <si>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</si>
  <si>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</si>
  <si>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</si>
  <si>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</si>
  <si>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</si>
  <si>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</si>
  <si>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</si>
  <si>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</si>
  <si>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</si>
  <si>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</si>
  <si>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</si>
  <si>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</si>
  <si>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</si>
  <si>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</si>
  <si>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</si>
  <si>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</si>
  <si>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</si>
  <si>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</si>
  <si>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</si>
  <si>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</si>
  <si>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</si>
  <si>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</si>
  <si>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</si>
  <si>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</si>
  <si>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</si>
  <si>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</si>
  <si>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</si>
  <si>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</si>
  <si>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</si>
  <si>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</si>
  <si>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</si>
  <si>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</si>
  <si>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</si>
  <si>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</si>
  <si>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</si>
  <si>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</si>
  <si>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</si>
  <si>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</si>
  <si>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</si>
  <si>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</si>
  <si>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</si>
  <si>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</si>
  <si>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</si>
  <si>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</si>
  <si>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</si>
  <si>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</si>
  <si>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</si>
  <si>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</si>
  <si>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</si>
  <si>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</si>
  <si>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</si>
  <si>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</si>
  <si>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</si>
  <si>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</si>
  <si>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</si>
  <si>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</si>
  <si>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</si>
  <si>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</si>
  <si>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</si>
  <si>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</si>
  <si>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</si>
  <si>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</si>
  <si>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</si>
  <si>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</si>
  <si>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</si>
  <si>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</si>
  <si>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</si>
  <si>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</si>
  <si>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</si>
  <si>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</si>
  <si>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</si>
  <si>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</si>
  <si>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</si>
  <si>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</si>
  <si>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</si>
  <si>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</si>
  <si>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</si>
  <si>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</si>
  <si>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</si>
  <si>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</si>
  <si>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</si>
  <si>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</si>
  <si>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</si>
  <si>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</si>
  <si>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</si>
  <si>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</si>
  <si>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</si>
  <si>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</si>
  <si>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</si>
  <si>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</si>
  <si>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</si>
  <si>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</si>
  <si>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</si>
  <si>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</si>
  <si>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</si>
  <si>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</si>
  <si>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</si>
  <si>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</si>
  <si>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</si>
  <si>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</si>
  <si>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</si>
  <si>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</si>
  <si>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</si>
  <si>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</si>
  <si>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</si>
  <si>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</si>
  <si>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</si>
  <si>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</si>
  <si>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</si>
  <si>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</si>
  <si>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</si>
  <si>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</si>
  <si>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</si>
  <si>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</si>
  <si>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</si>
  <si>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</si>
  <si>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</si>
  <si>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</si>
  <si>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</si>
  <si>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</si>
  <si>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</si>
  <si>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</si>
  <si>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</si>
  <si>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</si>
  <si>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</si>
  <si>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</si>
  <si>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</si>
  <si>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</si>
  <si>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</si>
  <si>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</si>
  <si>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</si>
  <si>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</si>
  <si>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</si>
  <si>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</si>
  <si>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</si>
  <si>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</si>
  <si>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</si>
  <si>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</si>
  <si>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</si>
  <si>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</si>
  <si>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</si>
  <si>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</si>
  <si>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</si>
  <si>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</si>
  <si>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</si>
  <si>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</si>
  <si>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</si>
  <si>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</si>
  <si>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</si>
  <si>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</si>
  <si>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</si>
  <si>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</si>
  <si>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</si>
  <si>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</si>
  <si>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</si>
  <si>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</si>
  <si>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</si>
  <si>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</si>
  <si>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</si>
  <si>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</si>
  <si>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</si>
  <si>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</si>
  <si>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</si>
  <si>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</si>
  <si>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</si>
  <si>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</si>
  <si>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</si>
  <si>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</si>
  <si>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</si>
  <si>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</si>
  <si>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</si>
  <si>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</si>
  <si>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</si>
  <si>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</si>
  <si>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</si>
  <si>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</si>
  <si>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</si>
  <si>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</si>
  <si>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</si>
  <si>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</si>
  <si>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</si>
  <si>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</si>
  <si>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</si>
  <si>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</si>
  <si>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</si>
  <si>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</si>
  <si>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</si>
  <si>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</si>
  <si>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</si>
  <si>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</si>
  <si>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</si>
  <si>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</si>
  <si>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</si>
  <si>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</si>
  <si>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</si>
  <si>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</si>
  <si>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</si>
  <si>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</si>
  <si>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</si>
  <si>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</si>
  <si>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</si>
  <si>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</si>
  <si>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</si>
  <si>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</si>
  <si>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</si>
  <si>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</si>
  <si>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</si>
  <si>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</si>
  <si>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</si>
  <si>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</si>
  <si>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</si>
  <si>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</si>
  <si>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</si>
  <si>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</si>
  <si>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</si>
  <si>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</si>
  <si>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</si>
  <si>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</si>
  <si>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</si>
  <si>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</si>
  <si>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</si>
  <si>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</si>
  <si>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</si>
  <si>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</si>
  <si>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</si>
  <si>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</si>
  <si>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</si>
  <si>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</si>
  <si>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</si>
  <si>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</si>
  <si>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</si>
  <si>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</si>
  <si>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</si>
  <si>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</si>
  <si>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</si>
  <si>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</si>
  <si>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</si>
  <si>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</si>
  <si>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</si>
  <si>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</si>
  <si>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</si>
  <si>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</si>
  <si>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</si>
  <si>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</si>
  <si>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</si>
  <si>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</si>
  <si>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</si>
  <si>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</si>
  <si>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</si>
  <si>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</si>
  <si>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</si>
  <si>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</si>
  <si>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</si>
  <si>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</si>
  <si>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</si>
  <si>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</si>
  <si>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</si>
  <si>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</si>
  <si>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</si>
  <si>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</si>
  <si>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</si>
  <si>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</si>
  <si>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</si>
  <si>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</si>
  <si>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</si>
  <si>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</si>
  <si>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</si>
  <si>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</si>
  <si>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</si>
  <si>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</si>
  <si>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</si>
  <si>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</si>
  <si>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</si>
  <si>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</si>
  <si>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</si>
  <si>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</si>
  <si>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</si>
  <si>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</si>
  <si>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</si>
  <si>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</si>
  <si>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</si>
  <si>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</si>
  <si>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</si>
  <si>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</si>
  <si>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</si>
  <si>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</si>
  <si>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</si>
  <si>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</si>
  <si>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</si>
  <si>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</si>
  <si>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</si>
  <si>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</si>
  <si>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</si>
  <si>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</si>
  <si>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</si>
  <si>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</si>
  <si>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</si>
  <si>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</si>
  <si>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</si>
  <si>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</si>
  <si>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</si>
  <si>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</si>
  <si>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</si>
  <si>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</si>
  <si>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</si>
  <si>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</si>
  <si>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</si>
  <si>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</si>
  <si>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</si>
  <si>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</si>
  <si>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</si>
  <si>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</si>
  <si>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</si>
  <si>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</si>
  <si>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</si>
  <si>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</si>
  <si>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</si>
  <si>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</si>
  <si>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</si>
  <si>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</si>
  <si>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</si>
  <si>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</si>
  <si>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</si>
  <si>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</si>
  <si>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</si>
  <si>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</si>
  <si>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</si>
  <si>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</si>
  <si>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</si>
  <si>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</si>
  <si>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</si>
  <si>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</si>
  <si>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</si>
  <si>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</si>
  <si>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</si>
  <si>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</si>
  <si>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</si>
  <si>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</si>
  <si>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</si>
  <si>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</si>
  <si>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</si>
  <si>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</si>
  <si>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</si>
  <si>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</si>
  <si>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</si>
  <si>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</si>
  <si>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</si>
  <si>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</si>
  <si>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</si>
  <si>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</si>
  <si>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</si>
  <si>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</si>
  <si>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</si>
  <si>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</si>
  <si>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</si>
  <si>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</si>
  <si>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</si>
  <si>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</si>
  <si>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</si>
  <si>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</si>
  <si>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</si>
  <si>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</si>
  <si>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</si>
  <si>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</si>
  <si>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</si>
  <si>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</si>
  <si>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</si>
  <si>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</si>
  <si>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</si>
  <si>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</si>
  <si>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</si>
  <si>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</si>
  <si>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</si>
  <si>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</si>
  <si>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</si>
  <si>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</si>
  <si>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</si>
  <si>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</si>
  <si>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</si>
  <si>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</si>
  <si>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</si>
  <si>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</si>
  <si>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</si>
  <si>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</si>
  <si>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</si>
  <si>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</si>
  <si>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</si>
  <si>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</si>
  <si>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</si>
  <si>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</si>
  <si>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</si>
  <si>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</si>
  <si>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</si>
  <si>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</si>
  <si>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</si>
  <si>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</si>
  <si>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</si>
  <si>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</si>
  <si>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</si>
  <si>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</si>
  <si>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</si>
  <si>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</si>
  <si>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</si>
  <si>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</si>
  <si>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</si>
  <si>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</si>
  <si>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</si>
  <si>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</si>
  <si>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</si>
  <si>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</si>
  <si>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</si>
  <si>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</si>
  <si>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</si>
  <si>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</si>
  <si>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</si>
  <si>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</si>
  <si>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</si>
  <si>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</si>
  <si>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</si>
  <si>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</si>
  <si>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</si>
  <si>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</si>
  <si>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</si>
  <si>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</si>
  <si>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</si>
  <si>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</si>
  <si>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</si>
  <si>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</si>
  <si>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</si>
  <si>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</si>
  <si>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</si>
  <si>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</si>
  <si>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</si>
  <si>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</si>
  <si>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</si>
  <si>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</si>
  <si>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</si>
  <si>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</si>
  <si>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</si>
  <si>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</si>
  <si>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</si>
  <si>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</si>
  <si>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</si>
  <si>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</si>
  <si>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</si>
  <si>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</si>
  <si>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</si>
  <si>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</si>
  <si>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</si>
  <si>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</si>
  <si>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</si>
  <si>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</si>
  <si>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</si>
  <si>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</si>
  <si>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</si>
  <si>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</si>
  <si>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</si>
  <si>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</si>
  <si>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</si>
  <si>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</si>
  <si>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</si>
  <si>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</si>
  <si>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</si>
  <si>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</si>
  <si>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</si>
  <si>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</si>
  <si>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</si>
  <si>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</si>
  <si>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</si>
  <si>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</si>
  <si>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</si>
  <si>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</si>
  <si>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</si>
  <si>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</si>
  <si>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</si>
  <si>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</si>
  <si>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</si>
  <si>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</si>
  <si>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</si>
  <si>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</si>
  <si>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</si>
  <si>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</si>
  <si>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</si>
  <si>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</si>
  <si>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</si>
  <si>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</si>
  <si>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</si>
  <si>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</si>
  <si>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</si>
  <si>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</si>
  <si>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</si>
  <si>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</si>
  <si>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</si>
  <si>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</si>
  <si>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</si>
  <si>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</si>
  <si>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</si>
  <si>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</si>
  <si>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</si>
  <si>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</si>
  <si>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</si>
  <si>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</si>
  <si>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</si>
  <si>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</si>
  <si>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</si>
  <si>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</si>
  <si>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</si>
  <si>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</si>
  <si>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</si>
  <si>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</si>
  <si>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</si>
  <si>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</si>
  <si>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</si>
  <si>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</si>
  <si>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</si>
  <si>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</si>
  <si>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</si>
  <si>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</si>
  <si>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</si>
  <si>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</si>
  <si>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</si>
  <si>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</si>
  <si>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</si>
  <si>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</si>
  <si>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</si>
  <si>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</si>
  <si>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</si>
  <si>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</si>
  <si>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</si>
  <si>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</si>
  <si>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</si>
  <si>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</si>
  <si>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</si>
  <si>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</si>
  <si>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</si>
  <si>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</si>
  <si>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</si>
  <si>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</si>
  <si>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</si>
  <si>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</si>
  <si>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</si>
  <si>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</si>
  <si>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</si>
  <si>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</si>
  <si>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</si>
  <si>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</si>
  <si>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</si>
  <si>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</si>
  <si>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</si>
  <si>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</si>
  <si>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</si>
  <si>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</si>
  <si>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</si>
  <si>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</si>
  <si>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</si>
  <si>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</si>
  <si>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</si>
  <si>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</si>
  <si>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</si>
  <si>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</si>
  <si>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</si>
  <si>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</si>
  <si>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</si>
  <si>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</si>
  <si>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</si>
  <si>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</si>
  <si>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</si>
  <si>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</si>
  <si>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</si>
  <si>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</si>
  <si>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</si>
  <si>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</si>
  <si>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</si>
  <si>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</si>
  <si>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</si>
  <si>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</si>
  <si>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</si>
  <si>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</si>
  <si>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</si>
  <si>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</si>
  <si>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</si>
  <si>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</si>
  <si>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</si>
  <si>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</si>
  <si>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</si>
  <si>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</si>
  <si>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</si>
  <si>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</si>
  <si>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</si>
  <si>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</si>
  <si>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</si>
  <si>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</si>
  <si>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</si>
  <si>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</si>
  <si>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</si>
  <si>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</si>
  <si>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</si>
  <si>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</si>
  <si>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</si>
  <si>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</si>
  <si>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</si>
  <si>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</si>
  <si>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</si>
  <si>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</si>
  <si>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</si>
  <si>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</si>
  <si>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</si>
  <si>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</si>
  <si>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</si>
  <si>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</si>
  <si>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</si>
  <si>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</si>
  <si>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</si>
  <si>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</si>
  <si>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</si>
  <si>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</si>
  <si>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</si>
  <si>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</si>
  <si>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</si>
  <si>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</si>
  <si>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</si>
  <si>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</si>
  <si>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</si>
  <si>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</si>
  <si>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</si>
  <si>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</si>
  <si>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</si>
  <si>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</si>
  <si>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</si>
  <si>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</si>
  <si>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</si>
  <si>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</si>
  <si>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</si>
  <si>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</si>
  <si>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</si>
  <si>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</si>
  <si>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</si>
  <si>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</si>
  <si>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</si>
  <si>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</si>
  <si>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</si>
  <si>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</si>
  <si>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</si>
  <si>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</si>
  <si>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</si>
  <si>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</si>
  <si>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</si>
  <si>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</si>
  <si>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</si>
  <si>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</si>
  <si>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</si>
  <si>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</si>
  <si>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</si>
  <si>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</si>
  <si>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</si>
  <si>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</si>
  <si>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</si>
  <si>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</si>
  <si>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</si>
  <si>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</si>
  <si>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</si>
  <si>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</si>
  <si>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</si>
  <si>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</si>
  <si>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</si>
  <si>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</si>
  <si>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</si>
  <si>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</si>
  <si>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</si>
  <si>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</si>
  <si>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</si>
  <si>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</si>
  <si>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</si>
  <si>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</si>
  <si>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</si>
  <si>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</si>
  <si>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</si>
  <si>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</si>
  <si>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</si>
  <si>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</si>
  <si>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</si>
  <si>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</si>
  <si>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</si>
  <si>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</si>
  <si>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</si>
  <si>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</si>
  <si>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</si>
  <si>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</si>
  <si>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</si>
  <si>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</si>
  <si>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</si>
  <si>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</si>
  <si>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</si>
  <si>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</si>
  <si>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</si>
  <si>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</si>
  <si>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</si>
  <si>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</si>
  <si>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</si>
  <si>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</si>
  <si>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</si>
  <si>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</si>
  <si>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</si>
  <si>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</si>
  <si>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</si>
  <si>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</si>
  <si>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</si>
  <si>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</si>
  <si>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</si>
  <si>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</si>
  <si>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</si>
  <si>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</si>
  <si>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</si>
  <si>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</si>
  <si>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</si>
  <si>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</si>
  <si>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</si>
  <si>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</si>
  <si>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</si>
  <si>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</si>
  <si>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</si>
  <si>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</si>
  <si>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</si>
  <si>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</si>
  <si>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</si>
  <si>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</si>
  <si>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</si>
  <si>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</si>
  <si>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</si>
  <si>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</si>
  <si>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</si>
  <si>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</si>
  <si>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</si>
  <si>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</si>
  <si>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</si>
  <si>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</si>
  <si>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</si>
  <si>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</si>
  <si>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</si>
  <si>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</si>
  <si>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</si>
  <si>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</si>
  <si>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</si>
  <si>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</si>
  <si>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</si>
  <si>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</si>
  <si>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</si>
  <si>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</si>
  <si>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</si>
  <si>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</si>
  <si>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</si>
  <si>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</si>
  <si>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</si>
  <si>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</si>
  <si>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</si>
  <si>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</si>
  <si>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</si>
  <si>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</si>
  <si>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</si>
  <si>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</si>
  <si>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</si>
  <si>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</si>
  <si>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</si>
  <si>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</si>
  <si>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</si>
  <si>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</si>
  <si>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</si>
  <si>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</si>
  <si>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</si>
  <si>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</si>
  <si>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</si>
  <si>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</si>
  <si>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</si>
  <si>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</si>
  <si>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</si>
  <si>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</si>
  <si>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</si>
  <si>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</si>
  <si>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</si>
  <si>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</si>
  <si>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</si>
  <si>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</si>
  <si>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</si>
  <si>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</si>
  <si>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</si>
  <si>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</si>
  <si>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</si>
  <si>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</si>
  <si>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</si>
  <si>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</si>
  <si>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</si>
  <si>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</si>
  <si>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</si>
  <si>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</si>
  <si>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</si>
  <si>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</si>
  <si>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</si>
  <si>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</si>
  <si>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</si>
  <si>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</si>
  <si>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</si>
  <si>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</si>
  <si>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</si>
  <si>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</si>
  <si>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</si>
  <si>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</si>
  <si>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</si>
  <si>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</si>
  <si>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</si>
  <si>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</si>
  <si>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</si>
  <si>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</si>
  <si>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</si>
  <si>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</si>
  <si>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</si>
  <si>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</si>
  <si>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</si>
  <si>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</si>
  <si>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</si>
  <si>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</si>
  <si>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</si>
  <si>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</si>
  <si>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</si>
  <si>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</si>
  <si>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</si>
  <si>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</si>
  <si>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</si>
  <si>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</si>
  <si>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</si>
  <si>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</si>
  <si>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</si>
  <si>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</si>
  <si>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</si>
  <si>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</si>
  <si>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</si>
  <si>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</si>
  <si>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</si>
  <si>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</si>
  <si>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</si>
  <si>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</si>
  <si>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</si>
  <si>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</si>
  <si>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</si>
  <si>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</si>
  <si>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</si>
  <si>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</si>
  <si>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</si>
  <si>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</si>
  <si>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</si>
  <si>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</si>
  <si>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</si>
  <si>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</si>
  <si>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</si>
  <si>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</si>
  <si>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</si>
  <si>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</si>
  <si>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</si>
  <si>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</si>
  <si>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</si>
  <si>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</si>
  <si>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</si>
  <si>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</si>
  <si>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</si>
  <si>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</si>
  <si>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</si>
  <si>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</si>
  <si>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</si>
  <si>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</si>
  <si>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</si>
  <si>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</si>
  <si>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</si>
  <si>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</si>
  <si>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</si>
  <si>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</si>
  <si>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</si>
  <si>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</si>
  <si>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</si>
  <si>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</si>
  <si>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</si>
  <si>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</si>
  <si>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</si>
  <si>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</si>
  <si>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</si>
  <si>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</si>
  <si>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</si>
  <si>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</si>
  <si>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</si>
  <si>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</si>
  <si>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</si>
  <si>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</si>
  <si>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</si>
  <si>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</si>
  <si>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</si>
  <si>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</si>
  <si>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</si>
  <si>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</si>
  <si>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</si>
  <si>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</si>
  <si>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</si>
  <si>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</si>
  <si>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</si>
  <si>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</si>
  <si>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</si>
  <si>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</si>
  <si>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</si>
  <si>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</si>
  <si>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</si>
  <si>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</si>
  <si>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</si>
  <si>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</si>
  <si>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</si>
  <si>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</si>
  <si>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</si>
  <si>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</si>
  <si>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</si>
  <si>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</si>
  <si>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</si>
  <si>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</si>
  <si>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</si>
  <si>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</si>
  <si>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</si>
  <si>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</si>
  <si>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</si>
  <si>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</si>
  <si>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</si>
  <si>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</si>
  <si>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</si>
  <si>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</si>
  <si>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</si>
  <si>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</si>
  <si>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</si>
  <si>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</si>
  <si>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</si>
  <si>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</si>
  <si>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</si>
  <si>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</si>
  <si>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</si>
  <si>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</si>
  <si>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</si>
  <si>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</si>
  <si>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</si>
  <si>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</si>
  <si>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</si>
  <si>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</si>
  <si>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</si>
  <si>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</si>
  <si>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</si>
  <si>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</si>
  <si>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</si>
  <si>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</si>
  <si>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</si>
  <si>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</si>
  <si>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</si>
  <si>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</si>
  <si>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</si>
  <si>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</si>
  <si>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</si>
  <si>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</si>
  <si>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</si>
  <si>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</si>
  <si>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</si>
  <si>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</si>
  <si>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</si>
  <si>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</si>
  <si>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</si>
  <si>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</si>
  <si>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</si>
  <si>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</si>
  <si>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</si>
  <si>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</si>
  <si>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</si>
  <si>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</si>
  <si>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</si>
  <si>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</si>
  <si>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</si>
  <si>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</si>
  <si>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</si>
  <si>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</si>
  <si>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</si>
  <si>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</si>
  <si>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</si>
  <si>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</si>
  <si>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</si>
  <si>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</si>
  <si>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</si>
  <si>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</si>
  <si>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</si>
  <si>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</si>
  <si>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</si>
  <si>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</si>
  <si>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</si>
  <si>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</si>
  <si>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</si>
  <si>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</si>
  <si>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</si>
  <si>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</si>
  <si>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</si>
  <si>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</si>
  <si>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</si>
  <si>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</si>
  <si>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</si>
  <si>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</si>
  <si>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</si>
  <si>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</si>
  <si>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</si>
  <si>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</si>
  <si>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</si>
  <si>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</si>
  <si>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</si>
  <si>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</si>
  <si>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</si>
  <si>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</si>
  <si>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</si>
  <si>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</si>
  <si>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</si>
  <si>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</si>
  <si>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</si>
  <si>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</si>
  <si>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</si>
  <si>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</si>
  <si>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</si>
  <si>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</si>
  <si>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</si>
  <si>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</si>
  <si>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</si>
  <si>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</si>
  <si>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</si>
  <si>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</si>
  <si>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</si>
  <si>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</si>
  <si>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</si>
  <si>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</si>
  <si>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</si>
  <si>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</si>
  <si>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</si>
  <si>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</si>
  <si>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</si>
  <si>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</si>
  <si>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</si>
  <si>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</si>
  <si>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</si>
  <si>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</si>
  <si>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</si>
  <si>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</si>
  <si>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</si>
  <si>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</si>
  <si>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</si>
  <si>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</si>
  <si>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</si>
  <si>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</si>
  <si>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</si>
  <si>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</si>
  <si>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</si>
  <si>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</si>
  <si>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</si>
  <si>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</si>
  <si>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</si>
  <si>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</si>
  <si>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</si>
  <si>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</si>
  <si>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</si>
  <si>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</si>
  <si>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</si>
  <si>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</si>
  <si>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</si>
  <si>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</si>
  <si>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</si>
  <si>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</si>
  <si>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</si>
  <si>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</si>
  <si>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</si>
  <si>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</si>
  <si>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</si>
  <si>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</si>
  <si>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</si>
  <si>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</si>
  <si>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</si>
  <si>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</si>
  <si>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</si>
  <si>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</si>
  <si>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</si>
  <si>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</si>
  <si>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</si>
  <si>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</si>
  <si>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</si>
  <si>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</si>
  <si>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</si>
  <si>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</si>
  <si>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</si>
  <si>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</si>
  <si>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</si>
  <si>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</si>
  <si>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</si>
  <si>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</si>
  <si>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</si>
  <si>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</si>
  <si>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</si>
  <si>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</si>
  <si>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</si>
  <si>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</si>
  <si>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</si>
  <si>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</si>
  <si>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</si>
  <si>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</si>
  <si>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</si>
  <si>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</si>
  <si>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</si>
  <si>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</si>
  <si>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</si>
  <si>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</si>
  <si>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</si>
  <si>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</si>
  <si>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</si>
  <si>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</si>
  <si>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</si>
  <si>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</si>
  <si>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</si>
  <si>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</si>
  <si>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</si>
  <si>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</si>
  <si>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</si>
  <si>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</si>
  <si>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</si>
  <si>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</si>
  <si>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</si>
  <si>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</si>
  <si>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</si>
  <si>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</si>
  <si>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</si>
  <si>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</si>
  <si>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</si>
  <si>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</si>
  <si>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</si>
  <si>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</si>
  <si>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</si>
  <si>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</si>
  <si>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</si>
  <si>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</si>
  <si>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</si>
  <si>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</si>
  <si>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</si>
  <si>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</si>
  <si>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</si>
  <si>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</si>
  <si>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</si>
  <si>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</si>
  <si>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</si>
  <si>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</si>
  <si>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</si>
  <si>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</si>
  <si>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</si>
  <si>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</si>
  <si>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</si>
  <si>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</si>
  <si>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</si>
  <si>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</si>
  <si>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</si>
  <si>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</si>
  <si>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</si>
  <si>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</si>
  <si>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</si>
  <si>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</si>
  <si>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</si>
  <si>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</si>
  <si>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</si>
  <si>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</si>
  <si>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</si>
  <si>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</si>
  <si>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</si>
  <si>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</si>
  <si>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</si>
  <si>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</si>
  <si>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</si>
  <si>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</si>
  <si>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</si>
  <si>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</si>
  <si>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</si>
  <si>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</si>
  <si>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</si>
  <si>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</si>
  <si>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</si>
  <si>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</si>
  <si>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</si>
  <si>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</si>
  <si>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</si>
  <si>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</si>
  <si>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</si>
  <si>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</si>
  <si>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</si>
  <si>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</si>
  <si>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</si>
  <si>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</si>
  <si>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</si>
  <si>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</si>
  <si>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</si>
  <si>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</si>
  <si>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</si>
  <si>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</si>
  <si>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</si>
  <si>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</si>
  <si>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</si>
  <si>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</si>
  <si>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</si>
  <si>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</si>
  <si>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</si>
  <si>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</si>
  <si>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</si>
  <si>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</si>
  <si>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</si>
  <si>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</si>
  <si>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</si>
  <si>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</si>
  <si>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</si>
  <si>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</si>
  <si>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</si>
  <si>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</si>
  <si>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</si>
  <si>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</si>
  <si>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</si>
  <si>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</si>
  <si>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</si>
  <si>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</si>
  <si>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</si>
  <si>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</si>
  <si>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</si>
  <si>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</si>
  <si>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</si>
  <si>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</si>
  <si>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</si>
  <si>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</si>
  <si>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</si>
  <si>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</si>
  <si>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</si>
  <si>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</si>
  <si>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</si>
  <si>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</si>
  <si>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</si>
  <si>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</si>
  <si>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</si>
  <si>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</si>
  <si>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</si>
  <si>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</si>
  <si>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</si>
  <si>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</si>
  <si>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</si>
  <si>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</si>
  <si>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</si>
  <si>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</si>
  <si>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</si>
  <si>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</si>
  <si>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</si>
  <si>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</si>
  <si>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</si>
  <si>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</si>
  <si>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</si>
  <si>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</si>
  <si>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</si>
  <si>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</si>
  <si>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</si>
  <si>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</si>
  <si>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</si>
  <si>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</si>
  <si>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</si>
  <si>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</si>
  <si>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</si>
  <si>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</si>
  <si>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</si>
  <si>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</si>
  <si>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</si>
  <si>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</si>
  <si>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</si>
  <si>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</si>
  <si>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</si>
  <si>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</si>
  <si>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</si>
  <si>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</si>
  <si>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</si>
  <si>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</si>
  <si>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</si>
  <si>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</si>
  <si>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</si>
  <si>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</si>
  <si>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</si>
  <si>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</si>
  <si>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</si>
  <si>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</si>
  <si>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</si>
  <si>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</si>
  <si>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</si>
  <si>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</si>
  <si>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</si>
  <si>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</si>
  <si>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</si>
  <si>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</si>
  <si>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</si>
  <si>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</si>
  <si>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</si>
  <si>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</si>
  <si>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</si>
  <si>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</si>
  <si>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</si>
  <si>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</si>
  <si>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</si>
  <si>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</si>
  <si>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</si>
  <si>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</si>
  <si>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</si>
  <si>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</si>
  <si>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</si>
  <si>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</si>
  <si>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</si>
  <si>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</si>
  <si>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</si>
  <si>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</si>
  <si>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</si>
  <si>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</si>
  <si>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</si>
  <si>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</si>
  <si>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</si>
  <si>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</si>
  <si>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</si>
  <si>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</si>
  <si>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</si>
  <si>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</si>
  <si>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</si>
  <si>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</si>
  <si>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</si>
  <si>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</si>
  <si>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</si>
  <si>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</si>
  <si>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</si>
  <si>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</si>
  <si>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</si>
  <si>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</si>
  <si>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</si>
  <si>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</si>
  <si>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</si>
  <si>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</si>
  <si>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</si>
  <si>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</si>
  <si>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</si>
  <si>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</si>
  <si>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</si>
  <si>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</si>
  <si>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</si>
  <si>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</si>
  <si>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</si>
  <si>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</si>
  <si>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</si>
  <si>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</si>
  <si>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</si>
  <si>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</si>
  <si>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</si>
  <si>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</si>
  <si>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</si>
  <si>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</si>
  <si>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</si>
  <si>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</si>
  <si>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</si>
  <si>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</si>
  <si>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</si>
  <si>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</si>
  <si>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</si>
  <si>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</si>
  <si>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</si>
  <si>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</si>
  <si>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</si>
  <si>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</si>
  <si>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</si>
  <si>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</si>
  <si>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</si>
  <si>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</si>
  <si>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</si>
  <si>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</si>
  <si>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</si>
  <si>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</si>
  <si>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</si>
  <si>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</si>
  <si>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</si>
  <si>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</si>
  <si>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</si>
  <si>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</si>
  <si>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</si>
  <si>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</si>
  <si>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</si>
  <si>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</si>
  <si>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</si>
  <si>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</si>
  <si>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</si>
  <si>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</si>
  <si>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</si>
  <si>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</si>
  <si>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</si>
  <si>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</si>
  <si>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</si>
  <si>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</si>
  <si>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</si>
  <si>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</si>
  <si>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</si>
  <si>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</si>
  <si>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</si>
  <si>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</si>
  <si>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</si>
  <si>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</si>
  <si>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</si>
  <si>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</si>
  <si>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</si>
  <si>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</si>
  <si>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</si>
  <si>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</si>
  <si>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</si>
  <si>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</si>
  <si>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</si>
  <si>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</si>
  <si>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</si>
  <si>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</si>
  <si>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</si>
  <si>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</si>
  <si>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</si>
  <si>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</si>
  <si>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</si>
  <si>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</si>
  <si>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</si>
  <si>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</si>
  <si>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</si>
  <si>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</si>
  <si>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</si>
  <si>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</si>
  <si>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</si>
  <si>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</si>
  <si>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</si>
  <si>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</si>
  <si>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</si>
  <si>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</si>
  <si>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</si>
  <si>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</si>
  <si>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</si>
  <si>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</si>
  <si>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</si>
  <si>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</si>
  <si>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</si>
  <si>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</si>
  <si>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</si>
  <si>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</si>
  <si>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</si>
  <si>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</si>
  <si>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</si>
  <si>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</si>
  <si>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</si>
  <si>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</si>
  <si>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</si>
  <si>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</si>
  <si>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</si>
  <si>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</si>
  <si>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</si>
  <si>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</si>
  <si>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</si>
  <si>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</si>
  <si>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</si>
  <si>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</si>
  <si>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</si>
  <si>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</si>
  <si>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</si>
  <si>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</si>
  <si>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</si>
  <si>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</si>
  <si>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</si>
  <si>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</si>
  <si>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</si>
  <si>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</si>
  <si>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</si>
  <si>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</si>
  <si>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</si>
  <si>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</si>
  <si>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</si>
  <si>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</si>
  <si>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</si>
  <si>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</si>
  <si>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</si>
  <si>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</si>
  <si>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</si>
  <si>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</si>
  <si>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</si>
  <si>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</si>
  <si>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</si>
  <si>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</si>
  <si>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</si>
  <si>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</si>
  <si>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</si>
  <si>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</si>
  <si>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</si>
  <si>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</si>
  <si>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</si>
  <si>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</si>
  <si>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</si>
  <si>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</si>
  <si>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</si>
  <si>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</si>
  <si>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</si>
  <si>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</si>
  <si>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</si>
  <si>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</si>
  <si>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</si>
  <si>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</si>
  <si>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</si>
  <si>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</si>
  <si>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</si>
  <si>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</si>
  <si>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</si>
  <si>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</si>
  <si>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</si>
  <si>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</si>
  <si>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</si>
  <si>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</si>
  <si>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</si>
  <si>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</si>
  <si>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</si>
  <si>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</si>
  <si>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</si>
  <si>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</si>
  <si>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</si>
  <si>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</si>
  <si>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</si>
  <si>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</si>
  <si>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</si>
  <si>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</si>
  <si>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</si>
  <si>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</si>
  <si>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</si>
  <si>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</si>
  <si>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</si>
  <si>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</si>
  <si>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</si>
  <si>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</si>
  <si>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</si>
  <si>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</si>
  <si>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</si>
  <si>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</si>
  <si>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</si>
  <si>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</si>
  <si>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</si>
  <si>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</si>
  <si>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</si>
  <si>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</si>
  <si>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</si>
  <si>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</si>
  <si>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</si>
  <si>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</si>
  <si>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</si>
  <si>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</si>
  <si>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</si>
  <si>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</si>
  <si>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</si>
  <si>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</si>
  <si>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</si>
  <si>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</si>
  <si>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</si>
  <si>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</si>
  <si>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</si>
  <si>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</si>
  <si>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</si>
  <si>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</si>
  <si>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</si>
  <si>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</si>
  <si>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</si>
  <si>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</si>
  <si>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</si>
  <si>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</si>
  <si>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</si>
  <si>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</si>
  <si>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</si>
  <si>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</si>
  <si>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</si>
  <si>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</si>
  <si>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</si>
  <si>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</si>
  <si>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</si>
  <si>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</si>
  <si>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</si>
  <si>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</si>
  <si>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</si>
  <si>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</si>
  <si>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</si>
  <si>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</si>
  <si>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</si>
  <si>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</si>
  <si>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</si>
  <si>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</si>
  <si>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</si>
  <si>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</si>
  <si>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</si>
  <si>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</si>
  <si>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</si>
  <si>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</si>
  <si>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</si>
  <si>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</si>
  <si>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</si>
  <si>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</si>
  <si>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</si>
  <si>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</si>
  <si>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</si>
  <si>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</si>
  <si>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</si>
  <si>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</si>
  <si>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</si>
  <si>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</si>
  <si>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</si>
  <si>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</si>
  <si>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</si>
  <si>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</si>
  <si>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</si>
  <si>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</si>
  <si>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</si>
  <si>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</si>
  <si>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</si>
  <si>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</si>
  <si>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</si>
  <si>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</si>
  <si>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</si>
  <si>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</si>
  <si>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</si>
  <si>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</si>
  <si>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</si>
  <si>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</si>
  <si>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</si>
  <si>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</si>
  <si>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</si>
  <si>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</si>
  <si>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</si>
  <si>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</si>
  <si>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</si>
  <si>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</si>
  <si>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</si>
  <si>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</si>
  <si>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</si>
  <si>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</si>
  <si>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</si>
  <si>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</si>
  <si>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</si>
  <si>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</si>
  <si>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</si>
  <si>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</si>
  <si>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</si>
  <si>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</si>
  <si>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</si>
  <si>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</si>
  <si>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</si>
  <si>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</si>
  <si>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</si>
  <si>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</si>
  <si>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</si>
  <si>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</si>
  <si>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</si>
  <si>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</si>
  <si>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</si>
  <si>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</si>
  <si>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</si>
  <si>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</si>
  <si>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</si>
  <si>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</si>
  <si>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</si>
  <si>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</si>
  <si>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</si>
  <si>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</si>
  <si>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</si>
  <si>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</si>
  <si>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</si>
  <si>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</si>
  <si>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</si>
  <si>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</si>
  <si>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</si>
  <si>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</si>
  <si>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</si>
  <si>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</si>
  <si>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</si>
  <si>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</si>
  <si>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</si>
  <si>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</si>
  <si>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</si>
  <si>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</si>
  <si>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</si>
  <si>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</si>
  <si>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</si>
  <si>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</si>
  <si>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</si>
  <si>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</si>
  <si>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</si>
  <si>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</si>
  <si>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</si>
  <si>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</si>
  <si>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</si>
  <si>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</si>
  <si>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</si>
  <si>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</si>
  <si>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</si>
  <si>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</si>
  <si>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</si>
  <si>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</si>
  <si>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</si>
  <si>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</si>
  <si>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</si>
  <si>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</si>
  <si>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</si>
  <si>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</si>
  <si>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</si>
  <si>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</si>
  <si>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</si>
  <si>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</si>
  <si>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</si>
  <si>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</si>
  <si>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</si>
  <si>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</si>
  <si>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</si>
  <si>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</si>
  <si>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</si>
  <si>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</si>
  <si>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</si>
  <si>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</si>
  <si>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</si>
  <si>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</si>
  <si>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</si>
  <si>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</si>
  <si>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</si>
  <si>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</si>
  <si>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</si>
  <si>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</si>
  <si>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</si>
  <si>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</si>
  <si>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</si>
  <si>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</si>
  <si>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</si>
  <si>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</si>
  <si>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</si>
  <si>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</si>
  <si>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</si>
  <si>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</si>
  <si>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</si>
  <si>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</si>
  <si>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</si>
  <si>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</si>
  <si>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</si>
  <si>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</si>
  <si>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</si>
  <si>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</si>
  <si>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</si>
  <si>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</si>
  <si>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</si>
  <si>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</si>
  <si>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</si>
  <si>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</si>
  <si>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</si>
  <si>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</si>
  <si>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</si>
  <si>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</si>
  <si>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</si>
  <si>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</si>
  <si>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</si>
  <si>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</si>
  <si>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</si>
  <si>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</si>
  <si>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</si>
  <si>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</si>
  <si>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</si>
  <si>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</si>
  <si>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</si>
  <si>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</si>
  <si>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</si>
  <si>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</si>
  <si>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</si>
  <si>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</si>
  <si>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</si>
  <si>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</si>
  <si>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</si>
  <si>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</si>
  <si>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</si>
  <si>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</si>
  <si>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</si>
  <si>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</si>
  <si>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</si>
  <si>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</si>
  <si>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</si>
  <si>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</si>
  <si>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</si>
  <si>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</si>
  <si>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</si>
  <si>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</si>
  <si>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</si>
  <si>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</si>
  <si>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</si>
  <si>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</si>
  <si>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</si>
  <si>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</si>
  <si>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</si>
  <si>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</si>
  <si>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</si>
  <si>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</si>
  <si>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</si>
  <si>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</si>
  <si>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</si>
  <si>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</si>
  <si>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</si>
  <si>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</si>
  <si>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</si>
  <si>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</si>
  <si>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</si>
  <si>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</si>
  <si>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</si>
  <si>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</si>
  <si>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</si>
  <si>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</si>
  <si>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</si>
  <si>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</si>
  <si>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</si>
  <si>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</si>
  <si>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</si>
  <si>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</si>
  <si>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</si>
  <si>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</si>
  <si>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</si>
  <si>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</si>
  <si>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</si>
  <si>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</si>
  <si>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</si>
  <si>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</si>
  <si>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</si>
  <si>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</si>
  <si>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</si>
  <si>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</si>
  <si>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</si>
  <si>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</si>
  <si>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</si>
  <si>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</si>
  <si>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</si>
  <si>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</si>
  <si>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</si>
  <si>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</si>
  <si>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</si>
  <si>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</si>
  <si>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</si>
  <si>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</si>
  <si>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</si>
  <si>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</si>
  <si>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</si>
  <si>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</si>
  <si>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</si>
  <si>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</si>
  <si>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</si>
  <si>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</si>
  <si>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</si>
  <si>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</si>
  <si>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</si>
  <si>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</si>
  <si>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</si>
  <si>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</si>
  <si>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</si>
  <si>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</si>
  <si>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</si>
  <si>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</si>
  <si>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</si>
  <si>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</si>
  <si>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</si>
  <si>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</si>
  <si>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</si>
  <si>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</si>
  <si>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</si>
  <si>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</si>
  <si>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</si>
  <si>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</si>
  <si>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</si>
  <si>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</si>
  <si>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</si>
  <si>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</si>
  <si>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</si>
  <si>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</si>
  <si>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</si>
  <si>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</si>
  <si>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</si>
  <si>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</si>
  <si>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</si>
  <si>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</si>
  <si>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</si>
  <si>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</si>
  <si>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</si>
  <si>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</si>
  <si>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</si>
  <si>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</si>
  <si>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</si>
  <si>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</si>
  <si>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</si>
  <si>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</si>
  <si>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</si>
  <si>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</si>
  <si>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</si>
  <si>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</si>
  <si>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</si>
  <si>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</si>
  <si>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</si>
  <si>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</si>
  <si>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</si>
  <si>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</si>
  <si>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</si>
  <si>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</si>
  <si>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</si>
  <si>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</si>
  <si>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</si>
  <si>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</si>
  <si>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</si>
  <si>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</si>
  <si>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</si>
  <si>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</si>
  <si>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</si>
  <si>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</si>
  <si>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</si>
  <si>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</si>
  <si>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</si>
  <si>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</si>
  <si>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</si>
  <si>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</si>
  <si>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</si>
  <si>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</si>
  <si>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</si>
  <si>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</si>
  <si>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</si>
  <si>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</si>
  <si>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</si>
  <si>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</si>
  <si>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</si>
  <si>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</si>
  <si>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</si>
  <si>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</si>
  <si>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</si>
  <si>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</si>
  <si>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</si>
  <si>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</si>
  <si>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</si>
  <si>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</si>
  <si>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</si>
  <si>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</si>
  <si>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</si>
  <si>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</si>
  <si>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</si>
  <si>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</si>
  <si>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</si>
  <si>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</si>
  <si>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</si>
  <si>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</si>
  <si>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</si>
  <si>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</si>
  <si>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</si>
  <si>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</si>
  <si>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</si>
  <si>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</si>
  <si>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</si>
  <si>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</si>
  <si>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</si>
  <si>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</si>
  <si>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</si>
  <si>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</si>
  <si>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</si>
  <si>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</si>
  <si>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</si>
  <si>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</si>
  <si>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</si>
  <si>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</si>
  <si>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</si>
  <si>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</si>
  <si>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</si>
  <si>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</si>
  <si>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</si>
  <si>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</si>
  <si>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</si>
  <si>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</si>
  <si>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</si>
  <si>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</si>
  <si>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</si>
  <si>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</si>
  <si>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</si>
  <si>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</si>
  <si>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</si>
  <si>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</si>
  <si>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</si>
  <si>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</si>
  <si>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</si>
  <si>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</si>
  <si>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</si>
  <si>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</si>
  <si>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</si>
  <si>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</si>
  <si>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</si>
  <si>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</si>
  <si>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</si>
  <si>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</si>
  <si>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</si>
  <si>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</si>
  <si>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</si>
  <si>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</si>
  <si>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</si>
  <si>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</si>
  <si>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</si>
  <si>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</si>
  <si>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</si>
  <si>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</si>
  <si>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</si>
  <si>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</si>
  <si>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</si>
  <si>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</si>
  <si>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</si>
  <si>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</si>
  <si>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</si>
  <si>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</si>
  <si>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</si>
  <si>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</si>
  <si>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</si>
  <si>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</si>
  <si>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</si>
  <si>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</si>
  <si>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</si>
  <si>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</si>
  <si>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</si>
  <si>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</si>
  <si>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</si>
  <si>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</si>
  <si>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</si>
  <si>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</si>
  <si>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</si>
  <si>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</si>
  <si>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</si>
  <si>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</si>
  <si>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</si>
  <si>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</si>
  <si>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</si>
  <si>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</si>
  <si>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</si>
  <si>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</si>
  <si>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</si>
  <si>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</si>
  <si>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</si>
  <si>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</si>
  <si>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</si>
  <si>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</si>
  <si>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</si>
  <si>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</si>
  <si>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</si>
  <si>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</si>
  <si>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</si>
  <si>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</si>
  <si>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</si>
  <si>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</si>
  <si>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</si>
  <si>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</si>
  <si>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</si>
  <si>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</si>
  <si>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</si>
  <si>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</si>
  <si>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</si>
  <si>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</si>
  <si>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</si>
  <si>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</si>
  <si>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</si>
  <si>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</si>
  <si>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</si>
  <si>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</si>
  <si>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</si>
  <si>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</si>
  <si>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</si>
  <si>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</si>
  <si>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</si>
  <si>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</si>
  <si>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</si>
  <si>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</si>
  <si>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</si>
  <si>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</si>
  <si>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</si>
  <si>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</si>
  <si>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</si>
  <si>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</si>
  <si>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</si>
  <si>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</si>
  <si>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</si>
  <si>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</si>
  <si>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</si>
  <si>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</si>
  <si>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</si>
  <si>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</si>
  <si>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</si>
  <si>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</si>
  <si>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</si>
  <si>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</si>
  <si>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</si>
  <si>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</si>
  <si>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</si>
  <si>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</si>
  <si>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</si>
  <si>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</si>
  <si>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</si>
  <si>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</si>
  <si>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</si>
  <si>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</si>
  <si>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</si>
  <si>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</si>
  <si>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</si>
  <si>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</si>
  <si>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</si>
  <si>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</si>
  <si>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</si>
  <si>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</si>
  <si>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</si>
  <si>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</si>
  <si>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</si>
  <si>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</si>
  <si>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</si>
  <si>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</si>
  <si>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</si>
  <si>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</si>
  <si>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</si>
  <si>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</si>
  <si>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</si>
  <si>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</si>
  <si>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</si>
  <si>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</si>
  <si>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</si>
  <si>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</si>
  <si>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</si>
  <si>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</si>
  <si>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</si>
  <si>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</si>
  <si>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</si>
  <si>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</si>
  <si>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</si>
  <si>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</si>
  <si>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</si>
  <si>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</si>
  <si>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</si>
  <si>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</si>
  <si>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</si>
  <si>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</si>
  <si>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</si>
  <si>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</si>
  <si>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</si>
  <si>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</si>
  <si>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</si>
  <si>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</si>
  <si>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</si>
  <si>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</si>
  <si>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</si>
  <si>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</si>
  <si>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</si>
  <si>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</si>
  <si>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</si>
  <si>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</si>
  <si>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</si>
  <si>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</si>
  <si>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</si>
  <si>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</si>
  <si>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</si>
  <si>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</si>
  <si>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</si>
  <si>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</si>
  <si>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</si>
  <si>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</si>
  <si>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</si>
  <si>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</si>
  <si>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</si>
  <si>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</si>
  <si>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</si>
  <si>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</si>
  <si>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</si>
  <si>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</si>
  <si>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</si>
  <si>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</si>
  <si>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</si>
  <si>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</si>
  <si>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</si>
  <si>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</si>
  <si>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</si>
  <si>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</si>
  <si>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</si>
  <si>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</si>
  <si>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</si>
  <si>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</si>
  <si>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</si>
  <si>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</si>
  <si>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</si>
  <si>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</si>
  <si>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</si>
  <si>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</si>
  <si>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</si>
  <si>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</si>
  <si>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</si>
  <si>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</si>
  <si>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</si>
  <si>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</si>
  <si>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</si>
  <si>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</si>
  <si>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</si>
  <si>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</si>
  <si>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</si>
  <si>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</si>
  <si>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</si>
  <si>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</si>
  <si>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</si>
  <si>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</si>
  <si>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</si>
  <si>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</si>
  <si>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</si>
  <si>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</si>
  <si>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</si>
  <si>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</si>
  <si>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</si>
  <si>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</si>
  <si>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</si>
  <si>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</si>
  <si>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</si>
  <si>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</si>
  <si>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</si>
  <si>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</si>
  <si>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</si>
  <si>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</si>
  <si>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</si>
  <si>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</si>
  <si>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</si>
  <si>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</si>
  <si>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</si>
  <si>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</si>
  <si>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</si>
  <si>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</si>
  <si>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</si>
  <si>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</si>
  <si>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</si>
  <si>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</si>
  <si>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</si>
  <si>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</si>
  <si>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</si>
  <si>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</si>
  <si>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</si>
  <si>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</si>
  <si>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</si>
  <si>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</si>
  <si>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</si>
  <si>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</si>
  <si>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</si>
  <si>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</si>
  <si>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</si>
  <si>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</si>
  <si>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</si>
  <si>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</si>
  <si>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</si>
  <si>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</si>
  <si>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</si>
  <si>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</si>
  <si>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</si>
  <si>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</si>
  <si>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</si>
  <si>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</si>
  <si>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</si>
  <si>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</si>
  <si>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</si>
  <si>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</si>
  <si>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</si>
  <si>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</si>
  <si>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</si>
  <si>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</si>
  <si>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</si>
  <si>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</si>
  <si>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</si>
  <si>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</si>
  <si>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</si>
  <si>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</si>
  <si>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</si>
  <si>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</si>
  <si>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</si>
  <si>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</si>
  <si>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</si>
  <si>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</si>
  <si>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</si>
  <si>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</si>
  <si>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</si>
  <si>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</si>
  <si>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</si>
  <si>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</si>
  <si>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</si>
  <si>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</si>
  <si>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</si>
  <si>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</si>
  <si>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</si>
  <si>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</si>
  <si>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</si>
  <si>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</si>
  <si>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</si>
  <si>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</si>
  <si>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</si>
  <si>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</si>
  <si>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</si>
  <si>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</si>
  <si>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</si>
  <si>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</si>
  <si>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</si>
  <si>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</si>
  <si>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</si>
  <si>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</si>
  <si>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</si>
  <si>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</si>
  <si>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</si>
  <si>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</si>
  <si>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</si>
  <si>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</si>
  <si>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</si>
  <si>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</si>
  <si>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</si>
  <si>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</si>
  <si>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</si>
  <si>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</si>
  <si>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</si>
  <si>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</si>
  <si>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</si>
  <si>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</si>
  <si>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</si>
  <si>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</si>
  <si>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</si>
  <si>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</si>
  <si>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</si>
  <si>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</si>
  <si>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</si>
  <si>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</si>
  <si>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</si>
  <si>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</si>
  <si>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</si>
  <si>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</si>
  <si>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</si>
  <si>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</si>
  <si>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</si>
  <si>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</si>
  <si>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</si>
  <si>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</si>
  <si>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</si>
  <si>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</si>
  <si>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</si>
  <si>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</si>
  <si>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</si>
  <si>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</si>
  <si>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</si>
  <si>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</si>
  <si>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</si>
  <si>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</si>
  <si>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</si>
  <si>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</si>
  <si>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</si>
  <si>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</si>
  <si>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</si>
  <si>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</si>
  <si>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</si>
  <si>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</si>
  <si>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</si>
  <si>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</si>
  <si>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</si>
  <si>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</si>
  <si>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</si>
  <si>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</si>
  <si>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</si>
  <si>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</si>
  <si>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</si>
  <si>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</si>
  <si>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</si>
  <si>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</si>
  <si>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</si>
  <si>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</si>
  <si>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</si>
  <si>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</si>
  <si>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</si>
  <si>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</si>
  <si>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</si>
  <si>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</si>
  <si>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</si>
  <si>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</si>
  <si>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</si>
  <si>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</si>
  <si>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</si>
  <si>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</si>
  <si>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</si>
  <si>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</si>
  <si>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</si>
  <si>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</si>
  <si>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</si>
  <si>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</si>
  <si>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</si>
  <si>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</si>
  <si>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</si>
  <si>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</si>
  <si>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</si>
  <si>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</si>
  <si>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</si>
  <si>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</si>
  <si>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</si>
  <si>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</si>
  <si>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</si>
  <si>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</si>
  <si>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</si>
  <si>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</si>
  <si>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</si>
  <si>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</si>
  <si>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</si>
  <si>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</si>
  <si>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</si>
  <si>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</si>
  <si>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</si>
  <si>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</si>
  <si>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</si>
  <si>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</si>
  <si>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</si>
  <si>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</si>
  <si>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</si>
  <si>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</si>
  <si>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</si>
  <si>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</si>
  <si>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</si>
  <si>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</si>
  <si>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</si>
  <si>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</si>
  <si>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</si>
  <si>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</si>
  <si>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</si>
  <si>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</si>
  <si>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</si>
  <si>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</si>
  <si>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</si>
  <si>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</si>
  <si>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</si>
  <si>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</si>
  <si>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</si>
  <si>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</si>
  <si>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</si>
  <si>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</si>
  <si>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</si>
  <si>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</si>
  <si>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</si>
  <si>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</si>
  <si>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</si>
  <si>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</si>
  <si>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</si>
  <si>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</si>
  <si>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</si>
  <si>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</si>
  <si>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</si>
  <si>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</si>
  <si>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</si>
  <si>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</si>
  <si>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</si>
  <si>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</si>
  <si>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</si>
  <si>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</si>
  <si>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</si>
  <si>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</si>
  <si>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</si>
  <si>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</si>
  <si>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</si>
  <si>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</si>
  <si>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</si>
  <si>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</si>
  <si>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</si>
  <si>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</si>
  <si>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</si>
  <si>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</si>
  <si>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</si>
  <si>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</si>
  <si>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</si>
  <si>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</si>
  <si>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</si>
  <si>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</si>
  <si>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</si>
  <si>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</si>
  <si>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</si>
  <si>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</si>
  <si>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</si>
  <si>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</si>
  <si>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</si>
  <si>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</si>
  <si>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</si>
  <si>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</si>
  <si>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</si>
  <si>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</si>
  <si>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</si>
  <si>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</si>
  <si>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</si>
  <si>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</si>
  <si>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</si>
  <si>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</si>
  <si>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</si>
  <si>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</si>
  <si>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</si>
  <si>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</si>
  <si>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</si>
  <si>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</si>
  <si>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</si>
  <si>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</si>
  <si>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</si>
  <si>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</si>
  <si>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</si>
  <si>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</si>
  <si>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</si>
  <si>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</si>
  <si>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</si>
  <si>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</si>
  <si>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</si>
  <si>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</si>
  <si>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</si>
  <si>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</si>
  <si>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</si>
  <si>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</si>
  <si>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</si>
  <si>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</si>
  <si>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</si>
  <si>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</si>
  <si>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</si>
  <si>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</si>
  <si>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</si>
  <si>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</si>
  <si>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</si>
  <si>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</si>
  <si>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</si>
  <si>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</si>
  <si>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</si>
  <si>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</si>
  <si>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</si>
  <si>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</si>
  <si>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</si>
  <si>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</si>
  <si>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</si>
  <si>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</si>
  <si>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</si>
  <si>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</si>
  <si>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</si>
  <si>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</si>
  <si>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</si>
  <si>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</si>
  <si>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</si>
  <si>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</si>
  <si>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</si>
  <si>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</si>
  <si>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</si>
  <si>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</si>
  <si>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</si>
  <si>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</si>
  <si>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</si>
  <si>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</si>
  <si>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</si>
  <si>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</si>
  <si>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</si>
  <si>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</si>
  <si>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</si>
  <si>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</si>
  <si>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</si>
  <si>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</si>
  <si>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</si>
  <si>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</si>
  <si>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</si>
  <si>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</si>
  <si>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</si>
  <si>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</si>
  <si>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</si>
  <si>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</si>
  <si>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</si>
  <si>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</si>
  <si>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</si>
  <si>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</si>
  <si>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</si>
  <si>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</si>
  <si>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</si>
  <si>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</si>
  <si>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</si>
  <si>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</si>
  <si>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</si>
  <si>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</si>
  <si>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</si>
  <si>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</si>
  <si>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</si>
  <si>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</si>
  <si>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</si>
  <si>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</si>
  <si>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</si>
  <si>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</si>
  <si>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</si>
  <si>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</si>
  <si>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</si>
  <si>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</si>
  <si>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</si>
  <si>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</si>
  <si>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</si>
  <si>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</si>
  <si>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</si>
  <si>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</si>
  <si>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</si>
  <si>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</si>
  <si>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</si>
  <si>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</si>
  <si>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</si>
  <si>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</si>
  <si>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</si>
  <si>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</si>
  <si>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</si>
  <si>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</si>
  <si>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</si>
  <si>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</si>
  <si>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</si>
  <si>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</si>
  <si>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</si>
  <si>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</si>
  <si>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</si>
  <si>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</si>
  <si>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</si>
  <si>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</si>
  <si>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</si>
  <si>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</si>
  <si>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</si>
  <si>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</si>
  <si>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</si>
  <si>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</si>
  <si>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</si>
  <si>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</si>
  <si>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</si>
  <si>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</si>
  <si>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</si>
  <si>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</si>
  <si>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</si>
  <si>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</si>
  <si>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</si>
  <si>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</si>
  <si>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</si>
  <si>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</si>
  <si>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</si>
  <si>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</si>
  <si>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</si>
  <si>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</si>
  <si>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</si>
  <si>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</si>
  <si>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</si>
  <si>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</si>
  <si>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</si>
  <si>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</si>
  <si>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</si>
  <si>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</si>
  <si>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</si>
  <si>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</si>
  <si>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</si>
  <si>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</si>
  <si>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</si>
  <si>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</si>
  <si>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</si>
  <si>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</si>
  <si>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</si>
  <si>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</si>
  <si>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</si>
  <si>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</si>
  <si>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</si>
  <si>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</si>
  <si>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</si>
  <si>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</si>
  <si>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</si>
  <si>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</si>
  <si>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</si>
  <si>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</si>
  <si>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</si>
  <si>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</si>
  <si>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</si>
  <si>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</si>
  <si>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</si>
  <si>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</si>
  <si>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</si>
  <si>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</si>
  <si>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</si>
  <si>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</si>
  <si>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</si>
  <si>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</si>
  <si>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</si>
  <si>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</si>
  <si>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</si>
  <si>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</si>
  <si>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</si>
  <si>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</si>
  <si>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</si>
  <si>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</si>
  <si>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</si>
  <si>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</si>
  <si>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</si>
  <si>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</si>
  <si>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</si>
  <si>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</si>
  <si>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</si>
  <si>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</si>
  <si>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</si>
  <si>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</si>
  <si>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</si>
  <si>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</si>
  <si>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</si>
  <si>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</si>
  <si>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</si>
  <si>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</si>
  <si>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</si>
  <si>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</si>
  <si>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</si>
  <si>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</si>
  <si>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</si>
  <si>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</si>
  <si>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</si>
  <si>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</si>
  <si>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</si>
  <si>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</si>
  <si>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</si>
  <si>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</si>
  <si>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</si>
  <si>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</si>
  <si>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</si>
  <si>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</si>
  <si>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</si>
  <si>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</si>
  <si>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</si>
  <si>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</si>
  <si>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</si>
  <si>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</si>
  <si>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</si>
  <si>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</si>
  <si>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</si>
  <si>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</si>
  <si>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</si>
  <si>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</si>
  <si>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</si>
  <si>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</si>
  <si>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</si>
  <si>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</si>
  <si>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</si>
  <si>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</si>
  <si>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</si>
  <si>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</si>
  <si>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</si>
  <si>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</si>
  <si>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</si>
  <si>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</si>
  <si>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</si>
  <si>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</si>
  <si>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</si>
  <si>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</si>
  <si>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</si>
  <si>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</si>
  <si>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</si>
  <si>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</si>
  <si>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</si>
  <si>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</si>
  <si>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</si>
  <si>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</si>
  <si>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</si>
  <si>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</si>
  <si>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</si>
  <si>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</si>
  <si>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</si>
  <si>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</si>
  <si>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</si>
  <si>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</si>
  <si>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</si>
  <si>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</si>
  <si>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</si>
  <si>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</si>
  <si>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</si>
  <si>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</si>
  <si>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</si>
  <si>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</si>
  <si>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</si>
  <si>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</si>
  <si>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</si>
  <si>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</si>
  <si>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</si>
  <si>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</si>
  <si>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</si>
  <si>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</si>
  <si>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</si>
  <si>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</si>
  <si>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</si>
  <si>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</si>
  <si>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</si>
  <si>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</si>
  <si>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</si>
  <si>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</si>
  <si>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</si>
  <si>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</si>
  <si>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</si>
  <si>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</si>
  <si>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</si>
  <si>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</si>
  <si>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</si>
  <si>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</si>
  <si>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</si>
  <si>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</si>
  <si>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</si>
  <si>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</si>
  <si>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</si>
  <si>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</si>
  <si>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</si>
  <si>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</si>
  <si>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</si>
  <si>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</si>
  <si>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</si>
  <si>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</si>
  <si>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</si>
  <si>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</si>
  <si>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</si>
  <si>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</si>
  <si>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</si>
  <si>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</si>
  <si>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</si>
  <si>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</si>
  <si>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</si>
  <si>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</si>
  <si>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</si>
  <si>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</si>
  <si>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</si>
  <si>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</si>
  <si>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</si>
  <si>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</si>
  <si>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</si>
  <si>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</si>
  <si>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</si>
  <si>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</si>
  <si>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</si>
  <si>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</si>
  <si>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</si>
  <si>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</si>
  <si>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</si>
  <si>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</si>
  <si>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</si>
  <si>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</si>
  <si>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</si>
  <si>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</si>
  <si>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</si>
  <si>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</si>
  <si>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</si>
  <si>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</si>
  <si>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</si>
  <si>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</si>
  <si>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</si>
  <si>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</si>
  <si>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</si>
  <si>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</si>
  <si>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</si>
  <si>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</si>
  <si>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</si>
  <si>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</si>
  <si>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</si>
  <si>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</si>
  <si>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</si>
  <si>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</si>
  <si>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</si>
  <si>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</si>
  <si>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</si>
  <si>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</si>
  <si>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</si>
  <si>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</si>
  <si>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</si>
  <si>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</si>
  <si>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</si>
  <si>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</si>
  <si>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</si>
  <si>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</si>
  <si>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</si>
  <si>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</si>
  <si>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</si>
  <si>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</si>
  <si>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</si>
  <si>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</si>
  <si>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</si>
  <si>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</si>
  <si>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</si>
  <si>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</si>
  <si>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</si>
  <si>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</si>
  <si>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</si>
  <si>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</si>
  <si>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</si>
  <si>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</si>
  <si>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</si>
  <si>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</si>
  <si>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</si>
  <si>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</si>
  <si>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</si>
  <si>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</si>
  <si>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</si>
  <si>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</si>
  <si>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</si>
  <si>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</si>
  <si>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</si>
  <si>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</si>
  <si>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</si>
  <si>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</si>
  <si>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</si>
  <si>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</si>
  <si>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</si>
  <si>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</si>
  <si>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</si>
  <si>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</si>
  <si>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</si>
  <si>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</si>
  <si>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</si>
  <si>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</si>
  <si>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</si>
  <si>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</si>
  <si>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</si>
  <si>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</si>
  <si>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</si>
  <si>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</si>
  <si>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</si>
  <si>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</si>
  <si>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</si>
  <si>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</si>
  <si>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</si>
  <si>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</si>
  <si>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</si>
  <si>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</si>
  <si>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</si>
  <si>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</si>
  <si>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</si>
  <si>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</si>
  <si>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</si>
  <si>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</si>
  <si>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</si>
  <si>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</si>
  <si>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</si>
  <si>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</si>
  <si>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</si>
  <si>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</si>
  <si>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</si>
  <si>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</si>
  <si>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</si>
  <si>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</si>
  <si>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</si>
  <si>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</si>
  <si>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</si>
  <si>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</si>
  <si>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</si>
  <si>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</si>
  <si>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</si>
  <si>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</si>
  <si>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</si>
  <si>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</si>
  <si>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</si>
  <si>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</si>
  <si>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</si>
  <si>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</si>
  <si>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</si>
  <si>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</si>
  <si>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</si>
  <si>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</si>
  <si>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</si>
  <si>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</si>
  <si>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</si>
  <si>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</si>
  <si>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</si>
  <si>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</si>
  <si>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</si>
  <si>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</si>
  <si>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</si>
  <si>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</si>
  <si>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</si>
  <si>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</si>
  <si>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</si>
  <si>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</si>
  <si>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</si>
  <si>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</si>
  <si>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</si>
  <si>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</si>
  <si>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</si>
  <si>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</si>
  <si>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</si>
  <si>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</si>
  <si>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</si>
  <si>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</si>
  <si>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</si>
  <si>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</si>
  <si>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</si>
  <si>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</si>
  <si>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</si>
  <si>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</si>
  <si>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</si>
  <si>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</si>
  <si>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</si>
  <si>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</si>
  <si>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</si>
  <si>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</si>
  <si>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</si>
  <si>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</si>
  <si>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</si>
  <si>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</si>
  <si>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</si>
  <si>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</si>
  <si>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</si>
  <si>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</si>
  <si>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</si>
  <si>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</si>
  <si>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</si>
  <si>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</si>
  <si>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</si>
  <si>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</si>
  <si>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</si>
  <si>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</si>
  <si>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</si>
  <si>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</si>
  <si>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</si>
  <si>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</si>
  <si>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</si>
  <si>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</si>
  <si>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</si>
  <si>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</si>
  <si>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</si>
  <si>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</si>
  <si>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</si>
  <si>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</si>
  <si>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</si>
  <si>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</si>
  <si>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</si>
  <si>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</si>
  <si>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</si>
  <si>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</si>
  <si>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</si>
  <si>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</si>
  <si>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</si>
  <si>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</si>
  <si>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</si>
  <si>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</si>
  <si>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</si>
  <si>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</si>
  <si>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</si>
  <si>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</si>
  <si>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</si>
  <si>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</si>
  <si>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</si>
  <si>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</si>
  <si>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</si>
  <si>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</si>
  <si>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</si>
  <si>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</si>
  <si>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</si>
  <si>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</si>
  <si>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</si>
  <si>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</si>
  <si>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</si>
  <si>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</si>
  <si>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</si>
  <si>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</si>
  <si>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</si>
  <si>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</si>
  <si>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</si>
  <si>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</si>
  <si>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</si>
  <si>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</si>
  <si>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</si>
  <si>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</si>
  <si>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</si>
  <si>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</si>
  <si>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</si>
  <si>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</si>
  <si>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</si>
  <si>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</si>
  <si>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</si>
  <si>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</si>
  <si>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</si>
  <si>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</si>
  <si>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</si>
  <si>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</si>
  <si>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</si>
  <si>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</si>
  <si>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</si>
  <si>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</si>
  <si>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</si>
  <si>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</si>
  <si>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</si>
  <si>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</si>
  <si>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</si>
  <si>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</si>
  <si>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</si>
  <si>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</si>
  <si>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</si>
  <si>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</si>
  <si>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</si>
  <si>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</si>
  <si>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</si>
  <si>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</si>
  <si>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</si>
  <si>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</si>
  <si>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</si>
  <si>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</si>
  <si>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</si>
  <si>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</si>
  <si>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</si>
  <si>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</si>
  <si>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</si>
  <si>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</si>
  <si>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</si>
  <si>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</si>
  <si>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</si>
  <si>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</si>
  <si>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</si>
  <si>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</si>
  <si>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</si>
  <si>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</si>
  <si>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</si>
  <si>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</si>
  <si>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</si>
  <si>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</si>
  <si>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</si>
  <si>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</si>
  <si>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</si>
  <si>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</si>
  <si>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</si>
  <si>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</si>
  <si>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</si>
  <si>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</si>
  <si>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</si>
  <si>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</si>
  <si>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</si>
  <si>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</si>
  <si>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</si>
  <si>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</si>
  <si>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</si>
  <si>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</si>
  <si>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</si>
  <si>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</si>
  <si>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</si>
  <si>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</si>
  <si>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</si>
  <si>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</si>
  <si>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</si>
  <si>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</si>
  <si>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</si>
  <si>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</si>
  <si>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</si>
  <si>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</si>
  <si>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</si>
  <si>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</si>
  <si>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</si>
  <si>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</si>
  <si>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</si>
  <si>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</si>
  <si>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</si>
  <si>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</si>
  <si>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</si>
  <si>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</si>
  <si>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</si>
  <si>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</si>
  <si>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</si>
  <si>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</si>
  <si>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</si>
  <si>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</si>
  <si>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</si>
  <si>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</si>
  <si>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</si>
  <si>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</si>
  <si>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</si>
  <si>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</si>
  <si>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</si>
  <si>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</si>
  <si>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</si>
  <si>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</si>
  <si>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</si>
  <si>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</si>
  <si>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</si>
  <si>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</si>
  <si>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</si>
  <si>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</si>
  <si>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</si>
  <si>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</si>
  <si>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</si>
  <si>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</si>
  <si>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</si>
  <si>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</si>
  <si>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</si>
  <si>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</si>
  <si>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</si>
  <si>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</si>
  <si>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</si>
  <si>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</si>
  <si>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</si>
  <si>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</si>
  <si>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</si>
  <si>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</si>
  <si>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</si>
  <si>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</si>
  <si>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</si>
  <si>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</si>
  <si>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</si>
  <si>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</si>
  <si>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</si>
  <si>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</si>
  <si>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</si>
  <si>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</si>
  <si>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</si>
  <si>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</si>
  <si>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</si>
  <si>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</si>
  <si>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</si>
  <si>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</si>
  <si>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</si>
  <si>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</si>
  <si>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</si>
  <si>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</si>
  <si>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</si>
  <si>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</si>
  <si>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</si>
  <si>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</si>
  <si>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</si>
  <si>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</si>
  <si>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</si>
  <si>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</si>
  <si>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</si>
  <si>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</si>
  <si>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</si>
  <si>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</si>
  <si>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</si>
  <si>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</si>
  <si>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</si>
  <si>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</si>
  <si>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</si>
  <si>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</si>
  <si>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</si>
  <si>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</si>
  <si>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</si>
  <si>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</si>
  <si>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</si>
  <si>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</si>
  <si>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</si>
  <si>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</si>
  <si>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</si>
  <si>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</si>
  <si>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</si>
  <si>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</si>
  <si>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</si>
  <si>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</si>
  <si>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</si>
  <si>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</si>
  <si>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</si>
  <si>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</si>
  <si>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</si>
  <si>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</si>
  <si>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</si>
  <si>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</si>
  <si>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</si>
  <si>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</si>
  <si>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</si>
  <si>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</si>
  <si>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</si>
  <si>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</si>
  <si>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</si>
  <si>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</si>
  <si>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</si>
  <si>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</si>
  <si>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</si>
  <si>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</si>
  <si>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</si>
  <si>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</si>
  <si>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</si>
  <si>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</si>
  <si>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</si>
  <si>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</si>
  <si>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</si>
  <si>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</si>
  <si>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</si>
  <si>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</si>
  <si>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</si>
  <si>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</si>
  <si>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</si>
  <si>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</si>
  <si>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</si>
  <si>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</si>
  <si>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</si>
  <si>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</si>
  <si>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</si>
  <si>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</si>
  <si>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</si>
  <si>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</si>
  <si>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</si>
  <si>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</si>
  <si>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</si>
  <si>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</si>
  <si>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</si>
  <si>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</si>
  <si>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</si>
  <si>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</si>
  <si>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</si>
  <si>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</si>
  <si>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</si>
  <si>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</si>
  <si>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</si>
  <si>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</si>
  <si>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</si>
  <si>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</si>
  <si>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</si>
  <si>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</si>
  <si>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</si>
  <si>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</si>
  <si>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</si>
  <si>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</si>
  <si>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</si>
  <si>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</si>
  <si>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</si>
  <si>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</si>
  <si>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</si>
  <si>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</si>
  <si>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</si>
  <si>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</si>
  <si>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</si>
  <si>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</si>
  <si>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</si>
  <si>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</si>
  <si>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</si>
  <si>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</si>
  <si>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</si>
  <si>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</si>
  <si>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</si>
  <si>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</si>
  <si>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</si>
  <si>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</si>
  <si>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</si>
  <si>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</si>
  <si>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</si>
  <si>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</si>
  <si>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</si>
  <si>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</si>
  <si>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</si>
  <si>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</si>
  <si>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</si>
  <si>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</si>
  <si>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</si>
  <si>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</si>
  <si>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</si>
  <si>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</si>
  <si>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</si>
  <si>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</si>
  <si>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</si>
  <si>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</si>
  <si>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</si>
  <si>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</si>
  <si>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</si>
  <si>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</si>
  <si>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</si>
  <si>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</si>
  <si>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</si>
  <si>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</si>
  <si>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</si>
  <si>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</si>
  <si>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</si>
  <si>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</si>
  <si>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</si>
  <si>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</si>
  <si>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</si>
  <si>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</si>
  <si>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</si>
  <si>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</si>
  <si>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</si>
  <si>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</si>
  <si>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</si>
  <si>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</si>
  <si>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</si>
  <si>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</si>
  <si>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</si>
  <si>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</si>
  <si>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</si>
  <si>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</si>
  <si>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</si>
  <si>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</si>
  <si>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</si>
  <si>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</si>
  <si>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</si>
  <si>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</si>
  <si>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</si>
  <si>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</si>
  <si>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</si>
  <si>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</si>
  <si>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</si>
  <si>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</si>
  <si>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</si>
  <si>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</si>
  <si>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</si>
  <si>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</si>
  <si>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</si>
  <si>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</si>
  <si>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</si>
  <si>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</si>
  <si>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</si>
  <si>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</si>
  <si>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</si>
  <si>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</si>
  <si>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</si>
  <si>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</si>
  <si>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</si>
  <si>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</si>
  <si>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</si>
  <si>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</si>
  <si>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</si>
  <si>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</si>
  <si>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</si>
  <si>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</si>
  <si>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</si>
  <si>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</si>
  <si>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</si>
  <si>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</si>
  <si>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</si>
  <si>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</si>
  <si>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</si>
  <si>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</si>
  <si>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</si>
  <si>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</si>
  <si>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</si>
  <si>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</si>
  <si>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</si>
  <si>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</si>
  <si>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</si>
  <si>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</si>
  <si>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</si>
  <si>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</si>
  <si>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</si>
  <si>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</si>
  <si>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</si>
  <si>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</si>
  <si>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</si>
  <si>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</si>
  <si>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</si>
  <si>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</si>
  <si>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</si>
  <si>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</si>
  <si>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</si>
  <si>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</si>
  <si>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</si>
  <si>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</si>
  <si>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</si>
  <si>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</si>
  <si>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</si>
  <si>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</si>
  <si>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</si>
  <si>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</si>
  <si>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</si>
  <si>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</si>
  <si>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</si>
  <si>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</si>
  <si>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</si>
  <si>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</si>
  <si>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</si>
  <si>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</si>
  <si>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</si>
  <si>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</si>
  <si>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</si>
  <si>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</si>
  <si>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</si>
  <si>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</si>
  <si>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</si>
  <si>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</si>
  <si>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</si>
  <si>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</si>
  <si>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</si>
  <si>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</si>
  <si>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</si>
  <si>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</si>
  <si>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</si>
  <si>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</si>
  <si>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</si>
  <si>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</si>
  <si>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</si>
  <si>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</si>
  <si>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</si>
  <si>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</si>
  <si>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</si>
  <si>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</si>
  <si>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</si>
  <si>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</si>
  <si>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</si>
  <si>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</si>
  <si>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</si>
  <si>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</si>
  <si>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</si>
  <si>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</si>
  <si>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</si>
  <si>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</si>
  <si>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</si>
  <si>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</si>
  <si>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</si>
  <si>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</si>
  <si>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</si>
  <si>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</si>
  <si>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</si>
  <si>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</si>
  <si>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</si>
  <si>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</si>
  <si>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</si>
  <si>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</si>
  <si>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</si>
  <si>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</si>
  <si>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</si>
  <si>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</si>
  <si>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</si>
  <si>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</si>
  <si>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</si>
  <si>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</si>
  <si>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</si>
  <si>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</si>
  <si>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</si>
  <si>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</si>
  <si>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</si>
  <si>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</si>
  <si>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</si>
  <si>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</si>
  <si>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</si>
  <si>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</si>
  <si>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</si>
  <si>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</si>
  <si>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</si>
  <si>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</si>
  <si>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</si>
  <si>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</si>
  <si>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</si>
  <si>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</si>
  <si>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</si>
  <si>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</si>
  <si>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</si>
  <si>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</si>
  <si>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</si>
  <si>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</si>
  <si>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</si>
  <si>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</si>
  <si>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</si>
  <si>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</si>
  <si>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</si>
  <si>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</si>
  <si>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</si>
  <si>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</si>
  <si>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</si>
  <si>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</si>
  <si>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</si>
  <si>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</si>
  <si>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</si>
  <si>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</si>
  <si>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</si>
  <si>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</si>
  <si>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</si>
  <si>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</si>
  <si>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</si>
  <si>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</si>
  <si>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</si>
  <si>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</si>
  <si>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</si>
  <si>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</si>
  <si>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</si>
  <si>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</si>
  <si>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</si>
  <si>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</si>
  <si>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</si>
  <si>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</si>
  <si>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</si>
  <si>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</si>
  <si>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</si>
  <si>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</si>
  <si>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</si>
  <si>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</si>
  <si>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</si>
  <si>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</si>
  <si>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</si>
  <si>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</si>
  <si>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</si>
  <si>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</si>
  <si>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</si>
  <si>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</si>
  <si>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</si>
  <si>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</si>
  <si>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</si>
  <si>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</si>
  <si>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</si>
  <si>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</si>
  <si>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</si>
  <si>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</si>
  <si>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</si>
  <si>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</si>
  <si>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</si>
  <si>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</si>
  <si>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</si>
  <si>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</si>
  <si>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</si>
  <si>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</si>
  <si>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</si>
  <si>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</si>
  <si>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</si>
  <si>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</si>
  <si>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</si>
  <si>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</si>
  <si>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</si>
  <si>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</si>
  <si>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</si>
  <si>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</si>
  <si>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</si>
  <si>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</si>
  <si>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</si>
  <si>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</si>
  <si>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</si>
  <si>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</si>
  <si>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</si>
  <si>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</si>
  <si>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</si>
  <si>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</si>
  <si>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</si>
  <si>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</si>
  <si>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</si>
  <si>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</si>
  <si>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</si>
  <si>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</si>
  <si>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</si>
  <si>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</si>
  <si>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</si>
  <si>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</si>
  <si>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</si>
  <si>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</si>
  <si>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</si>
  <si>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</si>
  <si>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</si>
  <si>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</si>
  <si>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</si>
  <si>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</si>
  <si>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</si>
  <si>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</si>
  <si>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</si>
  <si>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</si>
  <si>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</si>
  <si>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</si>
  <si>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</si>
  <si>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</si>
  <si>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</si>
  <si>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</si>
  <si>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</si>
  <si>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</si>
  <si>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</si>
  <si>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</si>
  <si>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</si>
  <si>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</si>
  <si>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</si>
  <si>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</si>
  <si>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</si>
  <si>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</si>
  <si>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</si>
  <si>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</si>
  <si>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</si>
  <si>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</si>
  <si>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</si>
  <si>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</si>
  <si>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</si>
  <si>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</si>
  <si>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</si>
  <si>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</si>
  <si>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</si>
  <si>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</si>
  <si>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</si>
  <si>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</si>
  <si>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</si>
  <si>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</si>
  <si>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</si>
  <si>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</si>
  <si>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</si>
  <si>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</si>
  <si>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</si>
  <si>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</si>
  <si>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</si>
  <si>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</si>
  <si>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</si>
  <si>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</si>
  <si>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</si>
  <si>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</si>
  <si>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</si>
  <si>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</si>
  <si>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</si>
  <si>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</si>
  <si>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</si>
  <si>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</si>
  <si>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</si>
  <si>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</si>
  <si>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</si>
  <si>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</si>
  <si>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</si>
  <si>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</si>
  <si>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</si>
  <si>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</si>
  <si>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</si>
  <si>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</si>
  <si>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</si>
  <si>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</si>
  <si>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</si>
  <si>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</si>
  <si>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</si>
  <si>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</si>
  <si>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</si>
  <si>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</si>
  <si>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</si>
  <si>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</si>
  <si>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</si>
  <si>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</si>
  <si>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</si>
  <si>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</si>
  <si>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</si>
  <si>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</si>
  <si>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</si>
  <si>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</si>
  <si>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</si>
  <si>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</si>
  <si>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</si>
  <si>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</si>
  <si>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</si>
  <si>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</si>
  <si>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</si>
  <si>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</si>
  <si>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</si>
  <si>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</si>
  <si>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</si>
  <si>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</si>
  <si>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</si>
  <si>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</si>
  <si>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</si>
  <si>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</si>
  <si>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</si>
  <si>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</si>
  <si>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</si>
  <si>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</si>
  <si>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</si>
  <si>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</si>
  <si>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</si>
  <si>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</si>
  <si>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</si>
  <si>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</si>
  <si>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</si>
  <si>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</si>
  <si>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</si>
  <si>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</si>
  <si>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</si>
  <si>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</si>
  <si>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</si>
  <si>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</si>
  <si>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</si>
  <si>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</si>
  <si>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</si>
  <si>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</si>
  <si>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</si>
  <si>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</si>
  <si>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</si>
  <si>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</si>
  <si>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</si>
  <si>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</si>
  <si>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</si>
  <si>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</si>
  <si>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</si>
  <si>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</si>
  <si>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</si>
  <si>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</si>
  <si>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</si>
  <si>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</si>
  <si>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</si>
  <si>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</si>
  <si>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</si>
  <si>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</si>
  <si>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</si>
  <si>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</si>
  <si>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</si>
  <si>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</si>
  <si>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</si>
  <si>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</si>
  <si>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</si>
  <si>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</si>
  <si>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</si>
  <si>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</si>
  <si>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</si>
  <si>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</si>
  <si>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</si>
  <si>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</si>
  <si>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</si>
  <si>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</si>
  <si>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</si>
  <si>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</si>
  <si>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</si>
  <si>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</si>
  <si>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</si>
  <si>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</si>
  <si>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</si>
  <si>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</si>
  <si>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</si>
  <si>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</si>
  <si>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</si>
  <si>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</si>
  <si>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</si>
  <si>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</si>
  <si>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</si>
  <si>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</si>
  <si>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</si>
  <si>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</si>
  <si>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</si>
  <si>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</si>
  <si>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</si>
  <si>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</si>
  <si>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</si>
  <si>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</si>
  <si>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</si>
  <si>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</si>
  <si>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</si>
  <si>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</si>
  <si>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</si>
  <si>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</si>
  <si>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</si>
  <si>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</si>
  <si>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</si>
  <si>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</si>
  <si>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</si>
  <si>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</si>
  <si>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</si>
  <si>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</si>
  <si>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</si>
  <si>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</si>
  <si>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</si>
  <si>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</si>
  <si>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</si>
  <si>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</si>
  <si>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</si>
  <si>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</si>
  <si>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</si>
  <si>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</si>
  <si>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</si>
  <si>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</si>
  <si>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</si>
  <si>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</si>
  <si>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</si>
  <si>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</si>
  <si>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</si>
  <si>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</si>
  <si>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</si>
  <si>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</si>
  <si>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</si>
  <si>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</si>
  <si>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</si>
  <si>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</si>
  <si>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</si>
  <si>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</si>
  <si>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</si>
  <si>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</si>
  <si>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</si>
  <si>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</si>
  <si>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</si>
  <si>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</si>
  <si>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</si>
  <si>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</si>
  <si>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</si>
  <si>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</si>
  <si>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</si>
  <si>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</si>
  <si>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</si>
  <si>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</si>
  <si>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</si>
  <si>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</si>
  <si>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</si>
  <si>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</si>
  <si>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</si>
  <si>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</si>
  <si>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</si>
  <si>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</si>
  <si>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</si>
  <si>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</si>
  <si>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</si>
  <si>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</si>
  <si>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</si>
  <si>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</si>
  <si>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</si>
  <si>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</si>
  <si>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</si>
  <si>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</si>
  <si>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</si>
  <si>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</si>
  <si>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</si>
  <si>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</si>
  <si>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</si>
  <si>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</si>
  <si>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</si>
  <si>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</si>
  <si>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</si>
  <si>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</si>
  <si>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</si>
  <si>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</si>
  <si>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</si>
  <si>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</si>
  <si>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</si>
  <si>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</si>
  <si>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</si>
  <si>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</si>
  <si>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</si>
  <si>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</si>
  <si>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</si>
  <si>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</si>
  <si>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</si>
  <si>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</si>
  <si>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</si>
  <si>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</si>
  <si>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</si>
  <si>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</si>
  <si>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</si>
  <si>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</si>
  <si>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</si>
  <si>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</si>
  <si>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</si>
  <si>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</si>
  <si>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</si>
  <si>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</si>
  <si>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</si>
  <si>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</si>
  <si>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</si>
  <si>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</si>
  <si>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</si>
  <si>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</si>
  <si>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</si>
  <si>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</si>
  <si>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</si>
  <si>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</si>
  <si>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</si>
  <si>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</si>
  <si>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</si>
  <si>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</si>
  <si>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</si>
  <si>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</si>
  <si>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</si>
  <si>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</si>
  <si>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</si>
  <si>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</si>
  <si>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</si>
  <si>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</si>
  <si>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</si>
  <si>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</si>
  <si>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</si>
  <si>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</si>
  <si>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</si>
  <si>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</si>
  <si>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</si>
  <si>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</si>
  <si>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</si>
  <si>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</si>
  <si>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</si>
  <si>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</si>
  <si>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</si>
  <si>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</si>
  <si>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</si>
  <si>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</si>
  <si>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</si>
  <si>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</si>
  <si>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</si>
  <si>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</si>
  <si>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</si>
  <si>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</si>
  <si>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</si>
  <si>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</si>
  <si>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</si>
  <si>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</si>
  <si>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</si>
  <si>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</si>
  <si>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</si>
  <si>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</si>
  <si>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</si>
  <si>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</si>
  <si>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</si>
  <si>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</si>
  <si>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</si>
  <si>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</si>
  <si>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</si>
  <si>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</si>
  <si>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</si>
  <si>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</si>
  <si>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</si>
  <si>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</si>
  <si>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</si>
  <si>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</si>
  <si>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</si>
  <si>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</si>
  <si>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</si>
  <si>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</si>
  <si>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</si>
  <si>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</si>
  <si>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</si>
  <si>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</si>
  <si>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</si>
  <si>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</si>
  <si>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</si>
  <si>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</si>
  <si>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</si>
  <si>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</si>
  <si>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</si>
  <si>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</si>
  <si>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</si>
  <si>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</si>
  <si>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</si>
  <si>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</si>
  <si>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</si>
  <si>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</si>
  <si>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</si>
  <si>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</si>
  <si>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</si>
  <si>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</si>
  <si>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</si>
  <si>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</si>
  <si>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</si>
  <si>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</si>
  <si>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</si>
  <si>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</si>
  <si>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</si>
  <si>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</si>
  <si>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</si>
  <si>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</si>
  <si>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</si>
  <si>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</si>
  <si>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</si>
  <si>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</si>
  <si>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</si>
  <si>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</si>
  <si>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</si>
  <si>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</si>
  <si>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</si>
  <si>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</si>
  <si>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</si>
  <si>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</si>
  <si>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</si>
  <si>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</si>
  <si>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</si>
  <si>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</si>
  <si>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</si>
  <si>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</si>
  <si>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</si>
  <si>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</si>
  <si>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</si>
  <si>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</si>
  <si>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</si>
  <si>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</si>
  <si>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</si>
  <si>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</si>
  <si>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</si>
  <si>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</si>
  <si>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</si>
  <si>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</si>
  <si>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</si>
  <si>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</si>
  <si>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</si>
  <si>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</si>
  <si>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</si>
  <si>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</si>
  <si>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</si>
  <si>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</si>
  <si>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</si>
  <si>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</si>
  <si>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</si>
  <si>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</si>
  <si>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</si>
  <si>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</si>
  <si>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</si>
  <si>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</si>
  <si>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</si>
  <si>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</si>
  <si>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</si>
  <si>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</si>
  <si>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</si>
  <si>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</si>
  <si>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</si>
  <si>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</si>
  <si>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</si>
  <si>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</si>
  <si>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</si>
  <si>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</si>
  <si>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</si>
  <si>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</si>
  <si>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</si>
  <si>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</si>
  <si>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</si>
  <si>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</si>
  <si>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</si>
  <si>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</si>
  <si>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</si>
  <si>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</si>
  <si>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</si>
  <si>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</si>
  <si>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</si>
  <si>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</si>
  <si>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</si>
  <si>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</si>
  <si>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</si>
  <si>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</si>
  <si>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</si>
  <si>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</si>
  <si>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</si>
  <si>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</si>
  <si>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</si>
  <si>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</si>
  <si>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</si>
  <si>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</si>
  <si>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</si>
  <si>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</si>
  <si>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</si>
  <si>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</si>
  <si>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</si>
  <si>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</si>
  <si>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</si>
  <si>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</si>
  <si>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</si>
  <si>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</si>
  <si>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</si>
  <si>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</si>
  <si>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</si>
  <si>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</si>
  <si>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</si>
  <si>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</si>
  <si>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</si>
  <si>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</si>
  <si>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</si>
  <si>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</si>
  <si>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</si>
  <si>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</si>
  <si>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</si>
  <si>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</si>
  <si>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</si>
  <si>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</si>
  <si>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</si>
  <si>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</si>
  <si>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</si>
  <si>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</si>
  <si>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</si>
  <si>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</si>
  <si>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</si>
  <si>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</si>
  <si>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</si>
  <si>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</si>
  <si>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</si>
  <si>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</si>
  <si>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</si>
  <si>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</si>
  <si>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</si>
  <si>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</si>
  <si>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</si>
  <si>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</si>
  <si>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</si>
  <si>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</si>
  <si>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</si>
  <si>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</si>
  <si>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</si>
  <si>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</si>
  <si>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</si>
  <si>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</si>
  <si>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</si>
  <si>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</si>
  <si>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</si>
  <si>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</si>
  <si>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</si>
  <si>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</si>
  <si>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</si>
  <si>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</si>
  <si>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</si>
  <si>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</si>
  <si>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</si>
  <si>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</si>
  <si>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</si>
  <si>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</si>
  <si>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</si>
  <si>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</si>
  <si>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</si>
  <si>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</si>
  <si>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</si>
  <si>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</si>
  <si>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</si>
  <si>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</si>
  <si>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</si>
  <si>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</si>
  <si>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</si>
  <si>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</si>
  <si>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</si>
  <si>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</si>
  <si>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</si>
  <si>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</si>
  <si>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</si>
  <si>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</si>
  <si>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</si>
  <si>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</si>
  <si>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</si>
  <si>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</si>
  <si>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</si>
  <si>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</si>
  <si>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</si>
  <si>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</si>
  <si>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</si>
  <si>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</si>
  <si>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</si>
  <si>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</si>
  <si>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</si>
  <si>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</si>
  <si>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</si>
  <si>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</si>
  <si>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</si>
  <si>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</si>
  <si>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</si>
  <si>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</si>
  <si>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</si>
  <si>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</si>
  <si>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</si>
  <si>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</si>
  <si>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</si>
  <si>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</si>
  <si>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</si>
  <si>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</si>
  <si>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</si>
  <si>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</si>
  <si>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</si>
  <si>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</si>
  <si>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</si>
  <si>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</si>
  <si>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</si>
  <si>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</si>
  <si>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</si>
  <si>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</si>
  <si>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</si>
  <si>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</si>
  <si>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</si>
  <si>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</si>
  <si>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</si>
  <si>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</si>
  <si>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</si>
  <si>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</si>
  <si>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</si>
  <si>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</si>
  <si>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</si>
  <si>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</si>
  <si>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</si>
  <si>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</si>
  <si>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</si>
  <si>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</si>
  <si>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</si>
  <si>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</si>
  <si>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</si>
  <si>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</si>
  <si>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</si>
  <si>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</si>
  <si>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</si>
  <si>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</si>
  <si>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</si>
  <si>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</si>
  <si>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</si>
  <si>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</si>
  <si>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</si>
  <si>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</si>
  <si>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</si>
  <si>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</si>
  <si>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</si>
  <si>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</si>
  <si>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</si>
  <si>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</si>
  <si>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</si>
  <si>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</si>
  <si>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</si>
  <si>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</si>
  <si>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</si>
  <si>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</si>
  <si>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</si>
  <si>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</si>
  <si>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</si>
  <si>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</si>
  <si>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</si>
  <si>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</si>
  <si>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</si>
  <si>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</si>
  <si>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</si>
  <si>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</si>
  <si>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</si>
  <si>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</si>
  <si>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</si>
  <si>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</si>
  <si>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</si>
  <si>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</si>
  <si>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</si>
  <si>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</si>
  <si>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</si>
  <si>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</si>
  <si>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</si>
  <si>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</si>
  <si>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</si>
  <si>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</si>
  <si>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</si>
  <si>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</si>
  <si>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</si>
  <si>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</si>
  <si>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</si>
  <si>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</si>
  <si>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</si>
  <si>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</si>
  <si>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</si>
  <si>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</si>
  <si>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</si>
  <si>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</si>
  <si>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</si>
  <si>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</si>
  <si>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</si>
  <si>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</si>
  <si>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</si>
  <si>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</si>
  <si>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</si>
  <si>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</si>
  <si>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</si>
  <si>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</si>
  <si>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</si>
  <si>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</si>
  <si>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</si>
  <si>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</si>
  <si>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</si>
  <si>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</si>
  <si>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</si>
  <si>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</si>
  <si>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</si>
  <si>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</si>
  <si>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</si>
  <si>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</si>
  <si>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</si>
  <si>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</si>
  <si>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</si>
  <si>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</si>
  <si>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</si>
  <si>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</si>
  <si>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</si>
  <si>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</si>
  <si>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</si>
  <si>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</si>
  <si>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</si>
  <si>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</si>
  <si>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</si>
  <si>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</si>
  <si>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</si>
  <si>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</si>
  <si>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</si>
  <si>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</si>
  <si>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</si>
  <si>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</si>
  <si>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</si>
  <si>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</si>
  <si>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</si>
  <si>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</si>
  <si>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</si>
  <si>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</si>
  <si>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</si>
  <si>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</si>
  <si>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</si>
  <si>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</si>
  <si>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</si>
  <si>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</si>
  <si>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</si>
  <si>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</si>
  <si>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</si>
  <si>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</si>
  <si>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</si>
  <si>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</si>
  <si>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</si>
  <si>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</si>
  <si>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</si>
  <si>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</si>
  <si>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</si>
  <si>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</si>
  <si>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</si>
  <si>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</si>
  <si>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</si>
  <si>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</si>
  <si>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</si>
  <si>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</si>
  <si>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</si>
  <si>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</si>
  <si>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</si>
  <si>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</si>
  <si>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</si>
  <si>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</si>
  <si>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</si>
  <si>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</si>
  <si>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</si>
  <si>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</si>
  <si>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</si>
  <si>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</si>
  <si>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</si>
  <si>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</si>
  <si>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</si>
  <si>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</si>
  <si>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</si>
  <si>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</si>
  <si>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</si>
  <si>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</si>
  <si>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</si>
  <si>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</si>
  <si>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</si>
  <si>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</si>
  <si>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</si>
  <si>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</si>
  <si>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</si>
  <si>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</si>
  <si>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</si>
  <si>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</si>
  <si>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</si>
  <si>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</si>
  <si>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</si>
  <si>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</si>
  <si>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</si>
  <si>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</si>
  <si>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</si>
  <si>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</si>
  <si>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</si>
  <si>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</si>
  <si>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</si>
  <si>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</si>
  <si>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</si>
  <si>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</si>
  <si>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</si>
  <si>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</si>
  <si>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</si>
  <si>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</si>
  <si>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</si>
  <si>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</si>
  <si>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</si>
  <si>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</si>
  <si>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</si>
  <si>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</si>
  <si>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</si>
  <si>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</si>
  <si>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</si>
  <si>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</si>
  <si>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</si>
  <si>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</si>
  <si>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</si>
  <si>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</si>
  <si>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</si>
  <si>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</si>
  <si>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</si>
  <si>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</si>
  <si>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</si>
  <si>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</si>
  <si>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</si>
  <si>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</si>
  <si>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</si>
  <si>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</si>
  <si>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</si>
  <si>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</si>
  <si>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</si>
  <si>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</si>
  <si>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</si>
  <si>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</si>
  <si>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</si>
  <si>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</si>
  <si>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</si>
  <si>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</si>
  <si>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</si>
  <si>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</si>
  <si>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</si>
  <si>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</si>
  <si>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</si>
  <si>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</si>
  <si>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</si>
  <si>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</si>
  <si>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</si>
  <si>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</si>
  <si>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</si>
  <si>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</si>
  <si>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</si>
  <si>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</si>
  <si>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</si>
  <si>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</si>
  <si>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</si>
  <si>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</si>
  <si>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</si>
  <si>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</si>
  <si>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</si>
  <si>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</si>
  <si>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</si>
  <si>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</si>
  <si>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</si>
  <si>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</si>
  <si>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</si>
  <si>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</si>
  <si>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</si>
  <si>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</si>
  <si>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</si>
  <si>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</si>
  <si>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</si>
  <si>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</si>
  <si>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</si>
  <si>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</si>
  <si>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</si>
  <si>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</si>
  <si>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</si>
  <si>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</si>
  <si>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</si>
  <si>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</si>
  <si>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</si>
  <si>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</si>
  <si>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</si>
  <si>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</si>
  <si>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</si>
  <si>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</si>
  <si>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</si>
  <si>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</si>
  <si>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</si>
  <si>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</si>
  <si>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</si>
  <si>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</si>
  <si>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</si>
  <si>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</si>
  <si>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</si>
  <si>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</si>
  <si>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</si>
  <si>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</si>
  <si>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</si>
  <si>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</si>
  <si>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</si>
  <si>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</si>
  <si>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</si>
  <si>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</si>
  <si>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</si>
  <si>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</si>
  <si>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</si>
  <si>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</si>
  <si>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</si>
  <si>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</si>
  <si>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</si>
  <si>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</si>
  <si>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</si>
  <si>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</si>
  <si>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</si>
  <si>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</si>
  <si>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</si>
  <si>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</si>
  <si>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</si>
  <si>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</si>
  <si>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</si>
  <si>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</si>
  <si>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</si>
  <si>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</si>
  <si>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</si>
  <si>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</si>
  <si>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</si>
  <si>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</si>
  <si>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</si>
  <si>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</si>
  <si>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</si>
  <si>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</si>
  <si>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</si>
  <si>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</si>
  <si>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</si>
  <si>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</si>
  <si>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</si>
  <si>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</si>
  <si>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</si>
  <si>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</si>
  <si>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</si>
  <si>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</si>
  <si>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</si>
  <si>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</si>
  <si>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</si>
  <si>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</si>
  <si>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</si>
  <si>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</si>
  <si>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</si>
  <si>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</si>
  <si>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</si>
  <si>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</si>
  <si>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</si>
  <si>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</si>
  <si>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</si>
  <si>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</si>
  <si>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</si>
  <si>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</si>
  <si>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</si>
  <si>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</si>
  <si>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</si>
  <si>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</si>
  <si>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</si>
  <si>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</si>
  <si>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</si>
  <si>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</si>
  <si>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</si>
  <si>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</si>
  <si>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</si>
  <si>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</si>
  <si>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</si>
  <si>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</si>
  <si>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</si>
  <si>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</si>
  <si>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</si>
  <si>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</si>
  <si>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</si>
  <si>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</si>
  <si>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</si>
  <si>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</si>
  <si>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</si>
  <si>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</si>
  <si>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</si>
  <si>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</si>
  <si>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</si>
  <si>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</si>
  <si>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</si>
  <si>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</si>
  <si>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</si>
  <si>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</si>
  <si>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</si>
  <si>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</si>
  <si>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</si>
  <si>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</si>
  <si>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</si>
  <si>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</si>
  <si>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</si>
  <si>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</si>
  <si>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</si>
  <si>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</si>
  <si>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</si>
  <si>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</si>
  <si>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</si>
  <si>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</si>
  <si>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</si>
  <si>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</si>
  <si>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</si>
  <si>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</si>
  <si>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</si>
  <si>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</si>
  <si>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</si>
  <si>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</si>
  <si>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</si>
  <si>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</si>
  <si>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</si>
  <si>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</si>
  <si>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</si>
  <si>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</si>
  <si>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</si>
  <si>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</si>
  <si>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</si>
  <si>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</si>
  <si>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</si>
  <si>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</si>
  <si>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</si>
  <si>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</si>
  <si>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</si>
  <si>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</si>
  <si>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</si>
  <si>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</si>
  <si>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</si>
  <si>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</si>
  <si>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</si>
  <si>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</si>
  <si>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</si>
  <si>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</si>
  <si>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</si>
  <si>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</si>
  <si>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</si>
  <si>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</si>
  <si>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</si>
  <si>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</si>
  <si>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</si>
  <si>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</si>
  <si>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</si>
  <si>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</si>
  <si>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</si>
  <si>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</si>
  <si>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</si>
  <si>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</si>
  <si>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</si>
  <si>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</si>
  <si>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</si>
  <si>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</si>
  <si>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</si>
  <si>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</si>
  <si>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</si>
  <si>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</si>
  <si>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</si>
  <si>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</si>
  <si>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</si>
  <si>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</si>
  <si>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</si>
  <si>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</si>
  <si>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</si>
  <si>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</si>
  <si>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</si>
  <si>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</si>
  <si>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</si>
  <si>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</si>
  <si>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</si>
  <si>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</si>
  <si>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</si>
  <si>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</si>
  <si>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</si>
  <si>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</si>
  <si>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</si>
  <si>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</si>
  <si>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</si>
  <si>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</si>
  <si>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</si>
  <si>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</si>
  <si>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</si>
  <si>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</si>
  <si>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</si>
  <si>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</si>
  <si>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</si>
  <si>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</si>
  <si>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</si>
  <si>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</si>
  <si>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</si>
  <si>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</si>
  <si>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</si>
  <si>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</si>
  <si>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</si>
  <si>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</si>
  <si>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</si>
  <si>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</si>
  <si>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</si>
  <si>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</si>
  <si>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</si>
  <si>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</si>
  <si>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</si>
  <si>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</si>
  <si>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</si>
  <si>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</si>
  <si>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</si>
  <si>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</si>
  <si>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</si>
  <si>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</si>
  <si>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</si>
  <si>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</si>
  <si>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</si>
  <si>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</si>
  <si>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</si>
  <si>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</si>
  <si>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</si>
  <si>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</si>
  <si>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</si>
  <si>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</si>
  <si>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</si>
  <si>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</si>
  <si>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</si>
  <si>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</si>
  <si>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</si>
  <si>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</si>
  <si>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</si>
  <si>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</si>
  <si>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</si>
  <si>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</si>
  <si>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</si>
  <si>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</si>
  <si>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</si>
  <si>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</si>
  <si>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</si>
  <si>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</si>
  <si>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</si>
  <si>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</si>
  <si>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</si>
  <si>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</si>
  <si>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</si>
  <si>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</si>
  <si>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</si>
  <si>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</si>
  <si>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</si>
  <si>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</si>
  <si>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</si>
  <si>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</si>
  <si>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</si>
  <si>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</si>
  <si>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</si>
  <si>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</si>
  <si>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</si>
  <si>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</si>
  <si>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</si>
  <si>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</si>
  <si>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</si>
  <si>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</si>
  <si>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</si>
  <si>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</si>
  <si>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</si>
  <si>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</si>
  <si>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</si>
  <si>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</si>
  <si>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</si>
  <si>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</si>
  <si>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</si>
  <si>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</si>
  <si>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</si>
  <si>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</si>
  <si>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</si>
  <si>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</si>
  <si>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</si>
  <si>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</si>
  <si>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</si>
  <si>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</si>
  <si>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</si>
  <si>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</si>
  <si>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</si>
  <si>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</si>
  <si>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</si>
  <si>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</si>
  <si>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</si>
  <si>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</si>
  <si>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</si>
  <si>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</si>
  <si>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</si>
  <si>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</si>
  <si>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</si>
  <si>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</si>
  <si>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</si>
  <si>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</si>
  <si>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</si>
  <si>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</si>
  <si>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</si>
  <si>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</si>
  <si>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</si>
  <si>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</si>
  <si>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</si>
  <si>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</si>
  <si>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</si>
  <si>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</si>
  <si>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</si>
  <si>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</si>
  <si>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</si>
  <si>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</si>
  <si>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</si>
  <si>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</si>
  <si>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</si>
  <si>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</si>
  <si>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</si>
  <si>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</si>
  <si>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</si>
  <si>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</si>
  <si>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</si>
  <si>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</si>
  <si>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</si>
  <si>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</si>
  <si>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</si>
  <si>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</si>
  <si>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</si>
  <si>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</si>
  <si>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</si>
  <si>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</si>
  <si>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</si>
  <si>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</si>
  <si>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</si>
  <si>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</si>
  <si>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</si>
  <si>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</si>
  <si>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</si>
  <si>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</si>
  <si>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</si>
  <si>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</si>
  <si>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</si>
  <si>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</si>
  <si>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</si>
  <si>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</si>
  <si>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</si>
  <si>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</si>
  <si>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</si>
  <si>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</si>
  <si>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</si>
  <si>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</si>
  <si>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</si>
  <si>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</si>
  <si>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</si>
  <si>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</si>
  <si>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</si>
  <si>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</si>
  <si>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</si>
  <si>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</si>
  <si>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</si>
  <si>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</si>
  <si>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</si>
  <si>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</si>
  <si>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</si>
  <si>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</si>
  <si>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</si>
  <si>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</si>
  <si>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</si>
  <si>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</si>
  <si>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</si>
  <si>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</si>
  <si>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</si>
  <si>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</si>
  <si>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</si>
  <si>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</si>
  <si>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</si>
  <si>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</si>
  <si>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</si>
  <si>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</si>
  <si>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</si>
  <si>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</si>
  <si>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</si>
  <si>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</si>
  <si>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</si>
  <si>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</si>
  <si>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</si>
  <si>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</si>
  <si>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</si>
  <si>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</si>
  <si>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</si>
  <si>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</si>
  <si>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</si>
  <si>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</si>
  <si>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</si>
  <si>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</si>
  <si>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</si>
  <si>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</si>
  <si>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</si>
  <si>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</si>
  <si>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</si>
  <si>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</si>
  <si>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</si>
  <si>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</si>
  <si>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</si>
  <si>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</si>
  <si>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</si>
  <si>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</si>
  <si>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</si>
  <si>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</si>
  <si>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</si>
  <si>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</si>
  <si>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</si>
  <si>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</si>
  <si>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</si>
  <si>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</si>
  <si>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</si>
  <si>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</si>
  <si>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</si>
  <si>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</si>
  <si>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</si>
  <si>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</si>
  <si>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</si>
  <si>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</si>
  <si>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</si>
  <si>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</si>
  <si>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</si>
  <si>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</si>
  <si>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</si>
  <si>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</si>
  <si>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</si>
  <si>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</si>
  <si>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</si>
  <si>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</si>
  <si>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</si>
  <si>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</si>
  <si>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</si>
  <si>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</si>
  <si>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</si>
  <si>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</si>
  <si>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</si>
  <si>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</si>
  <si>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</si>
  <si>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</si>
  <si>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</si>
  <si>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</si>
  <si>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</si>
  <si>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</si>
  <si>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</si>
  <si>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</si>
  <si>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</si>
  <si>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</si>
  <si>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</si>
  <si>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</si>
  <si>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</si>
  <si>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</si>
  <si>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</si>
  <si>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</si>
  <si>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</si>
  <si>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</si>
  <si>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</si>
  <si>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</si>
  <si>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</si>
  <si>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</si>
  <si>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</si>
  <si>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</si>
  <si>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</si>
  <si>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</si>
  <si>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</si>
  <si>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</si>
  <si>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</si>
  <si>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</si>
  <si>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</si>
  <si>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</si>
  <si>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</si>
  <si>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</si>
  <si>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</si>
  <si>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</si>
  <si>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</si>
  <si>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</si>
  <si>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</si>
  <si>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</si>
  <si>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</si>
  <si>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</si>
  <si>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</si>
  <si>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</si>
  <si>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</si>
  <si>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</si>
  <si>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</si>
  <si>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</si>
  <si>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</si>
  <si>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</si>
  <si>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</si>
  <si>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</si>
  <si>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</si>
  <si>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</si>
  <si>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</si>
  <si>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</si>
  <si>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</si>
  <si>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</si>
  <si>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</si>
  <si>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</si>
  <si>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</si>
  <si>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</si>
  <si>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</si>
  <si>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</si>
  <si>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</si>
  <si>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</si>
  <si>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</si>
  <si>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</si>
  <si>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</si>
  <si>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</si>
  <si>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</si>
  <si>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</si>
  <si>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</si>
  <si>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</si>
  <si>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</si>
  <si>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</si>
  <si>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</si>
  <si>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</si>
  <si>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</si>
  <si>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</si>
  <si>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</si>
  <si>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</si>
  <si>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</si>
  <si>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</si>
  <si>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</si>
  <si>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</si>
  <si>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</si>
  <si>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</si>
  <si>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</si>
  <si>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</si>
  <si>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</si>
  <si>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</si>
  <si>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</si>
  <si>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</si>
  <si>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</si>
  <si>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</si>
  <si>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</si>
  <si>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</si>
  <si>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</si>
  <si>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</si>
  <si>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</si>
  <si>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</si>
  <si>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</si>
  <si>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</si>
  <si>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</si>
  <si>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</si>
  <si>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</si>
  <si>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</si>
  <si>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</si>
  <si>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</si>
  <si>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</si>
  <si>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</si>
  <si>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</si>
  <si>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</si>
  <si>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</si>
  <si>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</si>
  <si>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</si>
  <si>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</si>
  <si>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</si>
  <si>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</si>
  <si>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</si>
  <si>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</si>
  <si>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</si>
  <si>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</si>
  <si>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</si>
  <si>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</si>
  <si>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</si>
  <si>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</si>
  <si>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</si>
  <si>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</si>
  <si>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</si>
  <si>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</si>
  <si>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</si>
  <si>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</si>
  <si>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</si>
  <si>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</si>
  <si>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</si>
  <si>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</si>
  <si>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</si>
  <si>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</si>
  <si>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</si>
  <si>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</si>
  <si>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</si>
  <si>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</si>
  <si>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</si>
  <si>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</si>
  <si>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</si>
  <si>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</si>
  <si>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</si>
  <si>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</si>
  <si>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</si>
  <si>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</si>
  <si>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</si>
  <si>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</si>
  <si>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</si>
  <si>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</si>
  <si>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</si>
  <si>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</si>
  <si>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</si>
  <si>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</si>
  <si>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</si>
  <si>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</si>
  <si>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</si>
  <si>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</si>
  <si>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</si>
  <si>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</si>
  <si>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</si>
  <si>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</si>
  <si>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</si>
  <si>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</si>
  <si>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</si>
  <si>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</si>
  <si>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</si>
  <si>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</si>
  <si>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</si>
  <si>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</si>
  <si>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</si>
  <si>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</si>
  <si>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</si>
  <si>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</si>
  <si>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</si>
  <si>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</si>
  <si>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</si>
  <si>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</si>
  <si>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</si>
  <si>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</si>
  <si>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</si>
  <si>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</si>
  <si>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</si>
  <si>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</si>
  <si>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</si>
  <si>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</si>
  <si>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</si>
  <si>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</si>
  <si>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</si>
  <si>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</si>
  <si>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</si>
  <si>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</si>
  <si>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</si>
  <si>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</si>
  <si>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</si>
  <si>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</si>
  <si>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</si>
  <si>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</si>
  <si>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</si>
  <si>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</si>
  <si>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</si>
  <si>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</si>
  <si>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</si>
  <si>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</si>
  <si>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</si>
  <si>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</si>
  <si>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</si>
  <si>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</si>
  <si>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</si>
  <si>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</si>
  <si>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</si>
  <si>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</si>
  <si>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</si>
  <si>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</si>
  <si>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</si>
  <si>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</si>
  <si>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</si>
  <si>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</si>
  <si>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</si>
  <si>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</si>
  <si>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</si>
  <si>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</si>
  <si>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</si>
  <si>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</si>
  <si>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</si>
  <si>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</si>
  <si>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</si>
  <si>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</si>
  <si>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</si>
  <si>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</si>
  <si>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</si>
  <si>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</si>
  <si>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</si>
  <si>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</si>
  <si>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</si>
  <si>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</si>
  <si>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</si>
  <si>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</si>
  <si>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</si>
  <si>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</si>
  <si>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</si>
  <si>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</si>
  <si>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</si>
  <si>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</si>
  <si>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</si>
  <si>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</si>
  <si>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</si>
  <si>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</si>
  <si>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</si>
  <si>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</si>
  <si>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</si>
  <si>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</si>
  <si>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</si>
  <si>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</si>
  <si>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</si>
  <si>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</si>
  <si>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</si>
  <si>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</si>
  <si>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</si>
  <si>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</si>
  <si>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</si>
  <si>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</si>
  <si>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</si>
  <si>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</si>
  <si>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</si>
  <si>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</si>
  <si>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</si>
  <si>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</si>
  <si>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</si>
  <si>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</si>
  <si>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</si>
  <si>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</si>
  <si>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</si>
  <si>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</si>
  <si>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</si>
  <si>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</si>
  <si>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</si>
  <si>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</si>
  <si>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</si>
  <si>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</si>
  <si>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</si>
  <si>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</si>
  <si>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</si>
  <si>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</si>
  <si>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</si>
  <si>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</si>
  <si>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</si>
  <si>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</si>
  <si>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</si>
  <si>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</si>
  <si>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</si>
  <si>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</si>
  <si>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</si>
  <si>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</si>
  <si>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</si>
  <si>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</si>
  <si>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</si>
  <si>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</si>
  <si>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</si>
  <si>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</si>
  <si>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</si>
  <si>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</si>
  <si>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</si>
  <si>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</si>
  <si>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</si>
  <si>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</si>
  <si>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</si>
  <si>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</si>
  <si>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</si>
  <si>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</si>
  <si>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</si>
  <si>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</si>
  <si>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</si>
  <si>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</si>
  <si>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</si>
  <si>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</si>
  <si>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</si>
  <si>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</si>
  <si>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</si>
  <si>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</si>
  <si>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</si>
  <si>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</si>
  <si>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</si>
  <si>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</si>
  <si>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</si>
  <si>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</si>
  <si>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</si>
  <si>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</si>
  <si>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</si>
  <si>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</si>
  <si>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</si>
  <si>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</si>
  <si>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</si>
  <si>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</si>
  <si>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</si>
  <si>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</si>
  <si>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</si>
  <si>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</si>
  <si>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</si>
  <si>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</si>
  <si>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</si>
  <si>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</si>
  <si>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</si>
  <si>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</si>
  <si>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</si>
  <si>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</si>
  <si>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</si>
  <si>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</si>
  <si>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</si>
  <si>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</si>
  <si>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</si>
  <si>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</si>
  <si>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</si>
  <si>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</si>
  <si>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</si>
  <si>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</si>
  <si>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</si>
  <si>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</si>
  <si>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</si>
  <si>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</si>
  <si>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</si>
  <si>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</si>
  <si>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</si>
  <si>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</si>
  <si>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</si>
  <si>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</si>
  <si>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</si>
  <si>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</si>
  <si>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</si>
  <si>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</si>
  <si>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</si>
  <si>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</si>
  <si>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</si>
  <si>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</si>
  <si>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</si>
  <si>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</si>
  <si>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</si>
  <si>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</si>
  <si>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</si>
  <si>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</si>
  <si>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</si>
  <si>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</si>
  <si>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</si>
  <si>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</si>
  <si>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</si>
  <si>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</si>
  <si>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</si>
  <si>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</si>
  <si>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</si>
  <si>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</si>
  <si>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</si>
  <si>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</si>
  <si>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</si>
  <si>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</si>
  <si>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</si>
  <si>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</si>
  <si>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</si>
  <si>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</si>
  <si>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</si>
  <si>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</si>
  <si>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</si>
  <si>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</si>
  <si>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</si>
  <si>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</si>
  <si>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</si>
  <si>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</si>
  <si>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</si>
  <si>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</si>
  <si>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</si>
  <si>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</si>
  <si>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</si>
  <si>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</si>
  <si>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</si>
  <si>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</si>
  <si>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</si>
  <si>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</si>
  <si>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</si>
  <si>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</si>
  <si>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</si>
  <si>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</si>
  <si>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</si>
  <si>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</si>
  <si>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</si>
  <si>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</si>
  <si>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</si>
  <si>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</si>
  <si>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</si>
  <si>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</si>
  <si>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</si>
  <si>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</si>
  <si>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</si>
  <si>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</si>
  <si>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</si>
  <si>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</si>
  <si>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</si>
  <si>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</si>
  <si>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</si>
  <si>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</si>
  <si>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</si>
  <si>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</si>
  <si>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</si>
  <si>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</si>
  <si>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</si>
  <si>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</si>
  <si>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</si>
  <si>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</si>
  <si>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</si>
  <si>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</si>
  <si>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</si>
  <si>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</si>
  <si>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</si>
  <si>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</si>
  <si>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</si>
  <si>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</si>
  <si>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</si>
  <si>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</si>
  <si>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</si>
  <si>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</si>
  <si>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</si>
  <si>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</si>
  <si>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</si>
  <si>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</si>
  <si>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</si>
  <si>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</si>
  <si>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</si>
  <si>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</si>
  <si>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</si>
  <si>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</si>
  <si>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</si>
  <si>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</si>
  <si>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</si>
  <si>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</si>
  <si>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</si>
  <si>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</si>
  <si>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</si>
  <si>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</si>
  <si>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</si>
  <si>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</si>
  <si>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</si>
  <si>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</si>
  <si>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</si>
  <si>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</si>
  <si>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</si>
  <si>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</si>
  <si>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</si>
  <si>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</si>
  <si>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</si>
  <si>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</si>
  <si>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</si>
  <si>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</si>
  <si>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</si>
  <si>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</si>
  <si>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</si>
  <si>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</si>
  <si>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</si>
  <si>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</si>
  <si>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</si>
  <si>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</si>
  <si>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</si>
  <si>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</si>
  <si>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</si>
  <si>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</si>
  <si>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</si>
  <si>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</si>
  <si>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</si>
  <si>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</si>
  <si>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</si>
  <si>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</si>
  <si>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</si>
  <si>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</si>
  <si>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</si>
  <si>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</si>
  <si>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</si>
  <si>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</si>
  <si>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</si>
  <si>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</si>
  <si>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</si>
  <si>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</si>
  <si>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</si>
  <si>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</si>
  <si>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</si>
  <si>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</si>
  <si>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</si>
  <si>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</si>
  <si>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</si>
  <si>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</si>
  <si>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</si>
  <si>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</si>
  <si>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</si>
  <si>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</si>
  <si>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</si>
  <si>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</si>
  <si>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</si>
  <si>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</si>
  <si>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</si>
  <si>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</si>
  <si>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</si>
  <si>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</si>
  <si>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</si>
  <si>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</si>
  <si>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</si>
  <si>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</si>
  <si>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</si>
  <si>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</si>
  <si>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</si>
  <si>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</si>
  <si>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</si>
  <si>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</si>
  <si>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</si>
  <si>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</si>
  <si>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</si>
  <si>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</si>
  <si>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</si>
  <si>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</si>
  <si>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</si>
  <si>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</si>
  <si>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</si>
  <si>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</si>
  <si>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</si>
  <si>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</si>
  <si>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</si>
  <si>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</si>
  <si>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</si>
  <si>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</si>
  <si>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</si>
  <si>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</si>
  <si>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</si>
  <si>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</si>
  <si>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</si>
  <si>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</si>
  <si>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</si>
  <si>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</si>
  <si>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</si>
  <si>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</si>
  <si>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</si>
  <si>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</si>
  <si>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</si>
  <si>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</si>
  <si>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</si>
  <si>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</si>
  <si>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</si>
  <si>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</si>
  <si>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</si>
  <si>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</si>
  <si>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</si>
  <si>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</si>
  <si>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</si>
  <si>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</si>
  <si>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</si>
  <si>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</si>
  <si>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</si>
  <si>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</si>
  <si>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</si>
  <si>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</si>
  <si>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</si>
  <si>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</si>
  <si>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</si>
  <si>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</si>
  <si>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</si>
  <si>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</si>
  <si>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</si>
  <si>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</si>
  <si>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</si>
  <si>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</si>
  <si>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</si>
  <si>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</si>
  <si>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</si>
  <si>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</si>
  <si>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</si>
  <si>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</si>
  <si>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</si>
  <si>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</si>
  <si>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</si>
  <si>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</si>
  <si>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</si>
  <si>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</si>
  <si>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</si>
  <si>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</si>
  <si>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</si>
  <si>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</si>
  <si>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</si>
  <si>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</si>
  <si>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</si>
  <si>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</si>
  <si>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</si>
  <si>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</si>
  <si>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</si>
  <si>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</si>
  <si>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</si>
  <si>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</si>
  <si>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</si>
  <si>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</si>
  <si>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</si>
  <si>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</si>
  <si>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</si>
  <si>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</si>
  <si>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</si>
  <si>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</si>
  <si>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</si>
  <si>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</si>
  <si>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</si>
  <si>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</si>
  <si>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</si>
  <si>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</si>
  <si>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</si>
  <si>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</si>
  <si>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</si>
  <si>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</si>
  <si>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</si>
  <si>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</si>
  <si>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</si>
  <si>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</si>
  <si>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</si>
  <si>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</si>
  <si>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</si>
  <si>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</si>
  <si>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</si>
  <si>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</si>
  <si>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</si>
  <si>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</si>
  <si>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</si>
  <si>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</si>
  <si>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</si>
  <si>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</si>
  <si>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</si>
  <si>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</si>
  <si>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</si>
  <si>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</si>
  <si>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</si>
  <si>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</si>
  <si>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</si>
  <si>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</si>
  <si>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</si>
  <si>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</si>
  <si>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</si>
  <si>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</si>
  <si>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</si>
  <si>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</si>
  <si>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</si>
  <si>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</si>
  <si>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</si>
  <si>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</si>
  <si>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</si>
  <si>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</si>
  <si>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</si>
  <si>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</si>
  <si>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</si>
  <si>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</si>
  <si>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</si>
  <si>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</si>
  <si>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</si>
  <si>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</si>
  <si>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</si>
  <si>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</si>
  <si>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</si>
  <si>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</si>
  <si>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</si>
  <si>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</si>
  <si>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</si>
  <si>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</si>
  <si>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</si>
  <si>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</si>
  <si>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</si>
  <si>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</si>
  <si>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</si>
  <si>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</si>
  <si>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</si>
  <si>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</si>
  <si>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</si>
  <si>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</si>
  <si>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</si>
  <si>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</si>
  <si>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</si>
  <si>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</si>
  <si>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</si>
  <si>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</si>
  <si>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</si>
  <si>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</si>
  <si>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</si>
  <si>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</si>
  <si>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</si>
  <si>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</si>
  <si>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</si>
  <si>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</si>
  <si>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</si>
  <si>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</si>
  <si>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</si>
  <si>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</si>
  <si>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</si>
  <si>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</si>
  <si>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</si>
  <si>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</si>
  <si>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</si>
  <si>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</si>
  <si>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</si>
  <si>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</si>
  <si>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</si>
  <si>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</si>
  <si>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</si>
  <si>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</si>
  <si>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</si>
  <si>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</si>
  <si>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</si>
  <si>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</si>
  <si>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</si>
  <si>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</si>
  <si>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</si>
  <si>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</si>
  <si>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</si>
  <si>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</si>
  <si>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</si>
  <si>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</si>
  <si>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</si>
  <si>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</si>
  <si>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</si>
  <si>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</si>
  <si>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</si>
  <si>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</si>
  <si>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</si>
  <si>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</si>
  <si>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</si>
  <si>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</si>
  <si>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</si>
  <si>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</si>
  <si>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</si>
  <si>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</si>
  <si>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</si>
  <si>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</si>
  <si>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</si>
  <si>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</si>
  <si>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</si>
  <si>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</si>
  <si>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</si>
  <si>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</si>
  <si>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</si>
  <si>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</si>
  <si>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</si>
  <si>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</si>
  <si>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</si>
  <si>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</si>
  <si>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</si>
  <si>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</si>
  <si>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</si>
  <si>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</si>
  <si>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</si>
  <si>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</si>
  <si>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</si>
  <si>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</si>
  <si>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</si>
  <si>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</si>
  <si>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</si>
  <si>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</si>
  <si>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</si>
  <si>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</si>
  <si>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</si>
  <si>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</si>
  <si>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</si>
  <si>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</si>
  <si>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</si>
  <si>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</si>
  <si>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</si>
  <si>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</si>
  <si>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</si>
  <si>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</si>
  <si>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</si>
  <si>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</si>
  <si>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</si>
  <si>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</si>
  <si>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</si>
  <si>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</si>
  <si>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</si>
  <si>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</si>
  <si>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</si>
  <si>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</si>
  <si>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</si>
  <si>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</si>
  <si>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</si>
  <si>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</si>
  <si>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</si>
  <si>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</si>
  <si>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</si>
  <si>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</si>
  <si>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</si>
  <si>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</si>
  <si>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</si>
  <si>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</si>
  <si>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</si>
  <si>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</si>
  <si>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</si>
  <si>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</si>
  <si>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</si>
  <si>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</si>
  <si>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</si>
  <si>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</si>
  <si>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</si>
  <si>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</si>
  <si>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</si>
  <si>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</si>
  <si>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</si>
  <si>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</si>
  <si>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</si>
  <si>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</si>
  <si>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</si>
  <si>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</si>
  <si>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</si>
  <si>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</si>
  <si>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</si>
  <si>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</si>
  <si>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</si>
  <si>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</si>
  <si>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</si>
  <si>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</si>
  <si>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</si>
  <si>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</si>
  <si>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</si>
  <si>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</si>
  <si>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</si>
  <si>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</si>
  <si>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</si>
  <si>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</si>
  <si>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</si>
  <si>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</si>
  <si>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</si>
  <si>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</si>
  <si>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</si>
  <si>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</si>
  <si>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</si>
  <si>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</si>
  <si>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</si>
  <si>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</si>
  <si>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</si>
  <si>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</si>
  <si>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</si>
  <si>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</si>
  <si>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</si>
  <si>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</si>
  <si>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</si>
  <si>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</si>
  <si>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</si>
  <si>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</si>
  <si>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</si>
  <si>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</si>
  <si>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</si>
  <si>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</si>
  <si>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</si>
  <si>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</si>
  <si>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</si>
  <si>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</si>
  <si>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</si>
  <si>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</si>
  <si>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</si>
  <si>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</si>
  <si>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</si>
  <si>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</si>
  <si>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</si>
  <si>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</si>
  <si>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</si>
  <si>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</si>
  <si>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</si>
  <si>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</si>
  <si>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</si>
  <si>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</si>
  <si>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</si>
  <si>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</si>
  <si>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</si>
  <si>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</si>
  <si>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</si>
  <si>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</si>
  <si>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</si>
  <si>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</si>
  <si>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</si>
  <si>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</si>
  <si>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</si>
  <si>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</si>
  <si>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</si>
  <si>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</si>
  <si>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</si>
  <si>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</si>
  <si>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</si>
  <si>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</si>
  <si>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</si>
  <si>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</si>
  <si>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</si>
  <si>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</si>
  <si>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</si>
  <si>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</si>
  <si>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</si>
  <si>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</si>
  <si>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</si>
  <si>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</si>
  <si>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</si>
  <si>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</si>
  <si>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</si>
  <si>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</si>
  <si>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</si>
  <si>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</si>
  <si>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</si>
  <si>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</si>
  <si>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</si>
  <si>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</si>
  <si>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</si>
  <si>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</si>
  <si>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</si>
  <si>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</si>
  <si>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</si>
  <si>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</si>
  <si>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</si>
  <si>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</si>
  <si>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</si>
  <si>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</si>
  <si>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</si>
  <si>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</si>
  <si>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</si>
  <si>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</si>
  <si>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</si>
  <si>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</si>
  <si>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</si>
  <si>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</si>
  <si>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</si>
  <si>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</si>
  <si>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</si>
  <si>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</si>
  <si>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</si>
  <si>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</si>
  <si>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</si>
  <si>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</si>
  <si>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</si>
  <si>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</si>
  <si>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</si>
  <si>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</si>
  <si>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</si>
  <si>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</si>
  <si>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</si>
  <si>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</si>
  <si>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</si>
  <si>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</si>
  <si>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</si>
  <si>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</si>
  <si>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</si>
  <si>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</si>
  <si>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</si>
  <si>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</si>
  <si>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</si>
  <si>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</si>
  <si>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</si>
  <si>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</si>
  <si>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</si>
  <si>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</si>
  <si>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</si>
  <si>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</si>
  <si>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</si>
  <si>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</si>
  <si>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</si>
  <si>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</si>
  <si>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</si>
  <si>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</si>
  <si>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</si>
  <si>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</si>
  <si>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</si>
  <si>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</si>
  <si>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</si>
  <si>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</si>
  <si>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</si>
  <si>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</si>
  <si>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</si>
  <si>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</si>
  <si>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</si>
  <si>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</si>
  <si>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</si>
  <si>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</si>
  <si>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</si>
  <si>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</si>
  <si>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</si>
  <si>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</si>
  <si>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</si>
  <si>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</si>
  <si>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</si>
  <si>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</si>
  <si>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</si>
  <si>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</si>
  <si>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</si>
  <si>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</si>
  <si>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</si>
  <si>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</si>
  <si>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</si>
  <si>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</si>
  <si>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</si>
  <si>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</si>
  <si>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</si>
  <si>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</si>
  <si>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</si>
  <si>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</si>
  <si>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</si>
  <si>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</si>
  <si>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</si>
  <si>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</si>
  <si>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</si>
  <si>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</si>
  <si>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</si>
  <si>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</si>
  <si>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</si>
  <si>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</si>
  <si>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</si>
  <si>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</si>
  <si>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</si>
  <si>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</si>
  <si>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</si>
  <si>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</si>
  <si>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</si>
  <si>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</si>
  <si>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</si>
  <si>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</si>
  <si>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</si>
  <si>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</si>
  <si>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</si>
  <si>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</si>
  <si>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</si>
  <si>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</si>
  <si>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</si>
  <si>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</si>
  <si>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</si>
  <si>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</si>
  <si>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</si>
  <si>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</si>
  <si>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</si>
  <si>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</si>
  <si>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</si>
  <si>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</si>
  <si>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</si>
  <si>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</si>
  <si>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</si>
  <si>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</si>
  <si>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</si>
  <si>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</si>
  <si>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</si>
  <si>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</si>
  <si>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</si>
  <si>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</si>
  <si>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</si>
  <si>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</si>
  <si>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</si>
  <si>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</si>
  <si>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</si>
  <si>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</si>
  <si>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</si>
  <si>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</si>
  <si>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</si>
  <si>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</si>
  <si>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</si>
  <si>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</si>
  <si>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</si>
  <si>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</si>
  <si>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</si>
  <si>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</si>
  <si>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</si>
  <si>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</si>
  <si>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</si>
  <si>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</si>
  <si>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</si>
  <si>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</si>
  <si>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</si>
  <si>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</si>
  <si>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</si>
  <si>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</si>
  <si>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</si>
  <si>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</si>
  <si>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</si>
  <si>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</si>
  <si>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</si>
  <si>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</si>
  <si>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</si>
  <si>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</si>
  <si>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</si>
  <si>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</si>
  <si>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</si>
  <si>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</si>
  <si>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</si>
  <si>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</si>
  <si>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</si>
  <si>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</si>
  <si>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</si>
  <si>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</si>
  <si>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</si>
  <si>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</si>
  <si>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</si>
  <si>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</si>
  <si>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</si>
  <si>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</si>
  <si>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</si>
  <si>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</si>
  <si>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</si>
  <si>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</si>
  <si>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</si>
  <si>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</si>
  <si>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</si>
  <si>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</si>
  <si>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</si>
  <si>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</si>
  <si>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</si>
  <si>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</si>
  <si>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</si>
  <si>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</si>
  <si>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</si>
  <si>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</si>
  <si>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</si>
  <si>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</si>
  <si>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</si>
  <si>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</si>
  <si>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</si>
  <si>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</si>
  <si>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</si>
  <si>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</si>
  <si>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</si>
  <si>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</si>
  <si>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</si>
  <si>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</si>
  <si>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</si>
  <si>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</si>
  <si>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</si>
  <si>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</si>
  <si>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</si>
  <si>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</si>
  <si>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</si>
  <si>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</si>
  <si>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</si>
  <si>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</si>
  <si>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</si>
  <si>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</si>
  <si>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</si>
  <si>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</si>
  <si>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</si>
  <si>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</si>
  <si>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</si>
  <si>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</si>
  <si>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</si>
  <si>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</si>
  <si>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</si>
  <si>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</si>
  <si>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</si>
  <si>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</si>
  <si>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</si>
  <si>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</si>
  <si>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</si>
  <si>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</si>
  <si>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</si>
  <si>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</si>
  <si>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</si>
  <si>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</si>
  <si>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</si>
  <si>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</si>
  <si>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</si>
  <si>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</si>
  <si>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</si>
  <si>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</si>
  <si>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</si>
  <si>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</si>
  <si>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</si>
  <si>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</si>
  <si>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</si>
  <si>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</si>
  <si>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</si>
  <si>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</si>
  <si>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</si>
  <si>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</si>
  <si>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</si>
  <si>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</si>
  <si>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</si>
  <si>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</si>
  <si>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</si>
  <si>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</si>
  <si>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</si>
  <si>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</si>
  <si>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</si>
  <si>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</si>
  <si>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</si>
  <si>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</si>
  <si>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</si>
  <si>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</si>
  <si>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</si>
  <si>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</si>
  <si>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</si>
  <si>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</si>
  <si>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</si>
  <si>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</si>
  <si>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</si>
  <si>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</si>
  <si>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</si>
  <si>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</si>
  <si>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</si>
  <si>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</si>
  <si>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</si>
  <si>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</si>
  <si>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</si>
  <si>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</si>
  <si>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</si>
  <si>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</si>
  <si>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</si>
  <si>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</si>
  <si>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</si>
  <si>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</si>
  <si>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</si>
  <si>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</si>
  <si>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</si>
  <si>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</si>
  <si>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</si>
  <si>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</si>
  <si>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</si>
  <si>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</si>
  <si>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</si>
  <si>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</si>
  <si>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</si>
  <si>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</si>
  <si>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</si>
  <si>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</si>
  <si>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</si>
  <si>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</si>
  <si>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</si>
  <si>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</si>
  <si>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</si>
  <si>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</si>
  <si>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</si>
  <si>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</si>
  <si>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</si>
  <si>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</si>
  <si>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</si>
  <si>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</si>
  <si>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</si>
  <si>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</si>
  <si>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</si>
  <si>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</si>
  <si>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</si>
  <si>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</si>
  <si>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</si>
  <si>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</si>
  <si>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</si>
  <si>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</si>
  <si>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</si>
  <si>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</si>
  <si>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</si>
  <si>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</si>
  <si>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</si>
  <si>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</si>
  <si>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</si>
  <si>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</si>
  <si>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</si>
  <si>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</si>
  <si>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</si>
  <si>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</si>
  <si>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</si>
  <si>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</si>
  <si>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</si>
  <si>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</si>
  <si>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</si>
  <si>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</si>
  <si>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</si>
  <si>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</si>
  <si>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</si>
  <si>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</si>
  <si>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</si>
  <si>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</si>
  <si>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</si>
  <si>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</si>
  <si>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</si>
  <si>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</si>
  <si>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</si>
  <si>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</si>
  <si>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</si>
  <si>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</si>
  <si>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</si>
  <si>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</si>
  <si>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</si>
  <si>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</si>
  <si>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</si>
  <si>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</si>
  <si>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</si>
  <si>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</si>
  <si>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</si>
  <si>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</si>
  <si>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</si>
  <si>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</si>
  <si>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</si>
  <si>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</si>
  <si>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</si>
  <si>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</si>
  <si>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</si>
  <si>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</si>
  <si>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</si>
  <si>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</si>
  <si>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</si>
  <si>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</si>
  <si>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</si>
  <si>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</si>
  <si>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</si>
  <si>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</si>
  <si>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</si>
  <si>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</si>
  <si>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</si>
  <si>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</si>
  <si>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</si>
  <si>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</si>
  <si>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</si>
  <si>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</si>
  <si>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</si>
  <si>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</si>
  <si>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</si>
  <si>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</si>
  <si>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</si>
  <si>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</si>
  <si>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</si>
  <si>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</si>
  <si>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</si>
  <si>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</si>
  <si>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</si>
  <si>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</si>
  <si>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</si>
  <si>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</si>
  <si>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</si>
  <si>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</si>
  <si>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</si>
  <si>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</si>
  <si>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</si>
  <si>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</si>
  <si>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</si>
  <si>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</si>
  <si>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</si>
  <si>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</si>
  <si>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</si>
  <si>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</si>
  <si>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</si>
  <si>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</si>
  <si>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</si>
  <si>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</si>
  <si>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</si>
  <si>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</si>
  <si>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</si>
  <si>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</si>
  <si>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</si>
  <si>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</si>
  <si>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</si>
  <si>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</si>
  <si>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</si>
  <si>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</si>
  <si>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</si>
  <si>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</si>
  <si>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</si>
  <si>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</si>
  <si>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</si>
  <si>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</si>
  <si>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</si>
  <si>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</si>
  <si>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</si>
  <si>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</si>
  <si>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</si>
  <si>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</si>
  <si>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</si>
  <si>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</si>
  <si>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</si>
  <si>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</si>
  <si>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</si>
  <si>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</si>
  <si>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</si>
  <si>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</si>
  <si>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</si>
  <si>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</si>
  <si>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</si>
  <si>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</si>
  <si>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</si>
  <si>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</si>
  <si>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</si>
  <si>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</si>
  <si>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</si>
  <si>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</si>
  <si>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</si>
  <si>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</si>
  <si>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</si>
  <si>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</si>
  <si>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</si>
  <si>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</si>
  <si>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</si>
  <si>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</si>
  <si>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</si>
  <si>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</si>
  <si>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</si>
  <si>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</si>
  <si>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</si>
  <si>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</si>
  <si>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</si>
  <si>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</si>
  <si>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</si>
  <si>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</si>
  <si>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</si>
  <si>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</si>
  <si>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</si>
  <si>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</si>
  <si>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</si>
  <si>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</si>
  <si>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</si>
  <si>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</si>
  <si>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</si>
  <si>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</si>
  <si>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</si>
  <si>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</si>
  <si>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</si>
  <si>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</si>
  <si>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</si>
  <si>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</si>
  <si>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</si>
  <si>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</si>
  <si>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</si>
  <si>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</si>
  <si>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</si>
  <si>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</si>
  <si>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</si>
  <si>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</si>
  <si>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</si>
  <si>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</si>
  <si>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</si>
  <si>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</si>
  <si>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</si>
  <si>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</si>
  <si>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</si>
  <si>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</si>
  <si>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</si>
  <si>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</si>
  <si>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</si>
  <si>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</si>
  <si>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</si>
  <si>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</si>
  <si>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</si>
  <si>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</si>
  <si>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</si>
  <si>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</si>
  <si>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</si>
  <si>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</si>
  <si>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</si>
  <si>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</si>
  <si>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</si>
  <si>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</si>
  <si>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</si>
  <si>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</si>
  <si>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</si>
  <si>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</si>
  <si>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</si>
  <si>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</si>
  <si>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</si>
  <si>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</si>
  <si>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</si>
  <si>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</si>
  <si>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</si>
  <si>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</si>
  <si>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</si>
  <si>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</si>
  <si>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</si>
  <si>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</si>
  <si>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</si>
  <si>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</si>
  <si>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</si>
  <si>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</si>
  <si>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</si>
  <si>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</si>
  <si>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</si>
  <si>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</si>
  <si>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</si>
  <si>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</si>
  <si>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</si>
  <si>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</si>
  <si>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</si>
  <si>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</si>
  <si>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</si>
  <si>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</si>
  <si>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</si>
  <si>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</si>
  <si>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</si>
  <si>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</si>
  <si>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</si>
  <si>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</si>
  <si>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</si>
  <si>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</si>
  <si>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</si>
  <si>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</si>
  <si>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</si>
  <si>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</si>
  <si>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</si>
  <si>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</si>
  <si>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</si>
  <si>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</si>
  <si>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</si>
  <si>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</si>
  <si>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</si>
  <si>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</si>
  <si>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</si>
  <si>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</si>
  <si>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</si>
  <si>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</si>
  <si>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</si>
  <si>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</si>
  <si>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</si>
  <si>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</si>
  <si>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</si>
  <si>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</si>
  <si>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</si>
  <si>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</si>
  <si>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</si>
  <si>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</si>
  <si>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</si>
  <si>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</si>
  <si>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</si>
  <si>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</si>
  <si>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</si>
  <si>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</si>
  <si>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</si>
  <si>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</si>
  <si>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</si>
  <si>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</si>
  <si>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</si>
  <si>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</si>
  <si>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</si>
  <si>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</si>
  <si>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</si>
  <si>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</si>
  <si>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</si>
  <si>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</si>
  <si>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</si>
  <si>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</si>
  <si>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</si>
  <si>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</si>
  <si>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</si>
  <si>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</si>
  <si>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</si>
  <si>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</si>
  <si>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</si>
  <si>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</si>
  <si>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</si>
  <si>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</si>
  <si>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</si>
  <si>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</si>
  <si>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</si>
  <si>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</si>
  <si>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</si>
  <si>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</si>
  <si>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</si>
  <si>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</si>
  <si>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</si>
  <si>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</si>
  <si>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</si>
  <si>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</si>
  <si>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</si>
  <si>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</si>
  <si>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</si>
  <si>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</si>
  <si>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</si>
  <si>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</si>
  <si>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</si>
  <si>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</si>
  <si>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</si>
  <si>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</si>
  <si>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</si>
  <si>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</si>
  <si>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</si>
  <si>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</si>
  <si>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</si>
  <si>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</si>
  <si>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</si>
  <si>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</si>
  <si>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</si>
  <si>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</si>
  <si>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</si>
  <si>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</si>
  <si>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</si>
  <si>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</si>
  <si>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</si>
  <si>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</si>
  <si>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</si>
  <si>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</si>
  <si>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</si>
  <si>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</si>
  <si>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</si>
  <si>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</si>
  <si>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</si>
  <si>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</si>
  <si>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</si>
  <si>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</si>
  <si>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</si>
  <si>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</si>
  <si>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</si>
  <si>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</si>
  <si>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</si>
  <si>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</si>
  <si>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</si>
  <si>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</si>
  <si>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</si>
  <si>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</si>
  <si>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</si>
  <si>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</si>
  <si>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</si>
  <si>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</si>
  <si>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</si>
  <si>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</si>
  <si>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</si>
  <si>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</si>
  <si>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</si>
  <si>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</si>
  <si>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</si>
  <si>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</si>
  <si>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</si>
  <si>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</si>
  <si>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</si>
  <si>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</si>
  <si>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</si>
  <si>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</si>
  <si>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</si>
  <si>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</si>
  <si>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</si>
  <si>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</si>
  <si>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</si>
  <si>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</si>
  <si>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</si>
  <si>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</si>
  <si>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</si>
  <si>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</si>
  <si>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</si>
  <si>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</si>
  <si>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</si>
  <si>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</si>
  <si>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</si>
  <si>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</si>
  <si>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</si>
  <si>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</si>
  <si>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</si>
  <si>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</si>
  <si>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</si>
  <si>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</si>
  <si>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</si>
  <si>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</si>
  <si>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</si>
  <si>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</si>
  <si>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</si>
  <si>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</si>
  <si>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</si>
  <si>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</si>
  <si>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</si>
  <si>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</si>
  <si>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</si>
  <si>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</si>
  <si>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</si>
  <si>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</si>
  <si>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</si>
  <si>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</si>
  <si>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</si>
  <si>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</si>
  <si>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</si>
  <si>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</si>
  <si>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</si>
  <si>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</si>
  <si>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</si>
  <si>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</si>
  <si>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</si>
  <si>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</si>
  <si>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</si>
  <si>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</si>
  <si>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</si>
  <si>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</si>
  <si>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</si>
  <si>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</si>
  <si>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</si>
  <si>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</si>
  <si>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</si>
  <si>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</si>
  <si>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</si>
  <si>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</si>
  <si>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</si>
  <si>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</si>
  <si>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</si>
  <si>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</si>
  <si>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</si>
  <si>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</si>
  <si>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</si>
  <si>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</si>
  <si>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</si>
  <si>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</si>
  <si>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</si>
  <si>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</si>
  <si>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</si>
  <si>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</si>
  <si>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</si>
  <si>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</si>
  <si>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</si>
  <si>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</si>
  <si>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</si>
  <si>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</si>
  <si>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</si>
  <si>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</si>
  <si>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</si>
  <si>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</si>
  <si>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</si>
  <si>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</si>
  <si>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</si>
  <si>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</si>
  <si>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</si>
  <si>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</si>
  <si>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</si>
  <si>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</si>
  <si>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</si>
  <si>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</si>
  <si>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</si>
  <si>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</si>
  <si>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</si>
  <si>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</si>
  <si>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</si>
  <si>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</si>
  <si>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</si>
  <si>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</si>
  <si>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</si>
  <si>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</si>
  <si>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</si>
  <si>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</si>
  <si>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</si>
  <si>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</si>
  <si>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</si>
  <si>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</si>
  <si>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</si>
  <si>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</si>
  <si>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</si>
  <si>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</si>
  <si>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</si>
  <si>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</si>
  <si>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</si>
  <si>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</si>
  <si>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</si>
  <si>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</si>
  <si>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</si>
  <si>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</si>
  <si>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</si>
  <si>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</si>
  <si>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</si>
  <si>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</si>
  <si>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</si>
  <si>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</si>
  <si>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</si>
  <si>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</si>
  <si>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</si>
  <si>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</si>
  <si>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</si>
  <si>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</si>
  <si>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</si>
  <si>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</si>
  <si>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</si>
  <si>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</si>
  <si>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</si>
  <si>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</si>
  <si>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</si>
  <si>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</si>
  <si>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</si>
  <si>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</si>
  <si>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</si>
  <si>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</si>
  <si>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</si>
  <si>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</si>
  <si>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</si>
  <si>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</si>
  <si>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</si>
  <si>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</si>
  <si>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</si>
  <si>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</si>
  <si>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</si>
  <si>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</si>
  <si>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</si>
  <si>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</si>
  <si>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</si>
  <si>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</si>
  <si>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</si>
  <si>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</si>
  <si>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</si>
  <si>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</si>
  <si>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</si>
  <si>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</si>
  <si>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</si>
  <si>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</si>
  <si>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</si>
  <si>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</si>
  <si>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</si>
  <si>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</si>
  <si>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</si>
  <si>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</si>
  <si>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</si>
  <si>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</si>
  <si>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</si>
  <si>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</si>
  <si>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</si>
  <si>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</si>
  <si>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</si>
  <si>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</si>
  <si>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</si>
  <si>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</si>
  <si>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</si>
  <si>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</si>
  <si>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</si>
  <si>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</si>
  <si>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</si>
  <si>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</si>
  <si>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</si>
  <si>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</si>
  <si>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</si>
  <si>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</si>
  <si>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</si>
  <si>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</si>
  <si>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</si>
  <si>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</si>
  <si>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</si>
  <si>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</si>
  <si>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</si>
  <si>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</si>
  <si>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</si>
  <si>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</si>
  <si>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</si>
  <si>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</si>
  <si>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</si>
  <si>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</si>
  <si>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</si>
  <si>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</si>
  <si>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</si>
  <si>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</si>
  <si>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</si>
  <si>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</si>
  <si>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</si>
  <si>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</si>
  <si>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</si>
  <si>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</si>
  <si>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</si>
  <si>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</si>
  <si>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</si>
  <si>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</si>
  <si>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</si>
  <si>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</si>
  <si>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</si>
  <si>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</si>
  <si>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</si>
  <si>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</si>
  <si>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</si>
  <si>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</si>
  <si>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</si>
  <si>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</si>
  <si>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</si>
  <si>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</si>
  <si>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</si>
  <si>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</si>
  <si>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</si>
  <si>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</si>
  <si>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</si>
  <si>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</si>
  <si>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</si>
  <si>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</si>
  <si>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</si>
  <si>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</si>
  <si>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</si>
  <si>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</si>
  <si>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</si>
  <si>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</si>
  <si>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</si>
  <si>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</si>
  <si>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</si>
  <si>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</si>
  <si>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</si>
  <si>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</si>
  <si>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</si>
  <si>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</si>
  <si>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</si>
  <si>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</si>
  <si>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</si>
  <si>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</si>
  <si>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</si>
  <si>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</si>
  <si>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</si>
  <si>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</si>
  <si>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</si>
  <si>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</si>
  <si>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</si>
  <si>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</si>
  <si>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</si>
  <si>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</si>
  <si>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</si>
  <si>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</si>
  <si>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</si>
  <si>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</si>
  <si>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</si>
  <si>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</si>
  <si>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</si>
  <si>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</si>
  <si>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</si>
  <si>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</si>
  <si>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</si>
  <si>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</si>
  <si>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</si>
  <si>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</si>
  <si>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</si>
  <si>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</si>
  <si>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</si>
  <si>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</si>
  <si>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</si>
  <si>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</si>
  <si>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</si>
  <si>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</si>
  <si>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</si>
  <si>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</si>
  <si>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</si>
  <si>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</si>
  <si>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</si>
  <si>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</si>
  <si>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</si>
  <si>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</si>
  <si>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</si>
  <si>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</si>
  <si>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</si>
  <si>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</si>
  <si>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</si>
  <si>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</si>
  <si>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</si>
  <si>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</si>
  <si>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</si>
  <si>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</si>
  <si>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</si>
  <si>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</si>
  <si>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</si>
  <si>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</si>
  <si>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</si>
  <si>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</si>
  <si>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</si>
  <si>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</si>
  <si>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</si>
  <si>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</si>
  <si>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</si>
  <si>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</si>
  <si>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</si>
  <si>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</si>
  <si>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</si>
  <si>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</si>
  <si>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</si>
  <si>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</si>
  <si>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</si>
  <si>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</si>
  <si>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</si>
  <si>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</si>
  <si>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</si>
  <si>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</si>
  <si>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</si>
  <si>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</si>
  <si>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</si>
  <si>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</si>
  <si>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</si>
  <si>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</si>
  <si>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</si>
  <si>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</si>
  <si>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</si>
  <si>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</si>
  <si>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</si>
  <si>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</si>
  <si>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</si>
  <si>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</si>
  <si>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</si>
  <si>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</si>
  <si>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</si>
  <si>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</si>
  <si>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</si>
  <si>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</si>
  <si>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</si>
  <si>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</si>
  <si>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</si>
  <si>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</si>
  <si>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</si>
  <si>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</si>
  <si>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</si>
  <si>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</si>
  <si>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</si>
  <si>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</si>
  <si>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</si>
  <si>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</si>
  <si>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</si>
  <si>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</si>
  <si>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</si>
  <si>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</si>
  <si>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</si>
  <si>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</si>
  <si>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</si>
  <si>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</si>
  <si>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</si>
  <si>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</si>
  <si>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</si>
  <si>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</si>
  <si>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</si>
  <si>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</si>
  <si>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</si>
  <si>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</si>
  <si>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</si>
  <si>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</si>
  <si>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</si>
  <si>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</si>
  <si>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</si>
  <si>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</si>
  <si>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</si>
  <si>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</si>
  <si>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</si>
  <si>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</si>
  <si>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</si>
  <si>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</si>
  <si>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</si>
  <si>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</si>
  <si>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</si>
  <si>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</si>
  <si>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</si>
  <si>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</si>
  <si>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</si>
  <si>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</si>
  <si>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</si>
  <si>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</si>
  <si>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</si>
  <si>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</si>
  <si>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</si>
  <si>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</si>
  <si>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</si>
  <si>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</si>
  <si>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</si>
  <si>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</si>
  <si>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</si>
  <si>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</si>
  <si>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</si>
  <si>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</si>
  <si>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</si>
  <si>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</si>
  <si>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</si>
  <si>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</si>
  <si>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</si>
  <si>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</si>
  <si>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</si>
  <si>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</si>
  <si>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</si>
  <si>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</si>
  <si>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</si>
  <si>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</si>
  <si>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</si>
  <si>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</si>
  <si>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</si>
  <si>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</si>
  <si>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</si>
  <si>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</si>
  <si>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</si>
  <si>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</si>
  <si>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</si>
  <si>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</si>
  <si>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</si>
  <si>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</si>
  <si>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</si>
  <si>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</si>
  <si>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</si>
  <si>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</si>
  <si>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</si>
  <si>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</si>
  <si>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</si>
  <si>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</si>
  <si>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</si>
  <si>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</si>
  <si>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</si>
  <si>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</si>
  <si>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</si>
  <si>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</si>
  <si>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</si>
  <si>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</si>
  <si>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</si>
  <si>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</si>
  <si>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</si>
  <si>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</si>
  <si>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</si>
  <si>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</si>
  <si>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</si>
  <si>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</si>
  <si>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</si>
  <si>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</si>
  <si>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</si>
  <si>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</si>
  <si>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</si>
  <si>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</si>
  <si>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</si>
  <si>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</si>
  <si>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</si>
  <si>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</si>
  <si>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</si>
  <si>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</si>
  <si>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</si>
  <si>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</si>
  <si>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</si>
  <si>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</si>
  <si>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</si>
  <si>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</si>
  <si>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</si>
  <si>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</si>
  <si>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</si>
  <si>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</si>
  <si>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</si>
  <si>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</si>
  <si>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</si>
  <si>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</si>
  <si>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</si>
  <si>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</si>
  <si>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</si>
  <si>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</si>
  <si>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</si>
  <si>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</si>
  <si>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</si>
  <si>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</si>
  <si>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</si>
  <si>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</si>
  <si>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</si>
  <si>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</si>
  <si>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</si>
  <si>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</si>
  <si>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</si>
  <si>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</si>
  <si>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</si>
  <si>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</si>
  <si>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</si>
  <si>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</si>
  <si>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</si>
  <si>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</si>
  <si>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</si>
  <si>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</si>
  <si>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</si>
  <si>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</si>
  <si>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</si>
  <si>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</si>
  <si>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</si>
  <si>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</si>
  <si>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</si>
  <si>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</si>
  <si>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</si>
  <si>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</si>
  <si>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</si>
  <si>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</si>
  <si>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</si>
  <si>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</si>
  <si>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</si>
  <si>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</si>
  <si>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</si>
  <si>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</si>
  <si>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</si>
  <si>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</si>
  <si>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</si>
  <si>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</si>
  <si>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</si>
  <si>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</si>
  <si>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</si>
  <si>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</si>
  <si>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</si>
  <si>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</si>
  <si>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</si>
  <si>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</si>
  <si>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</si>
  <si>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</si>
  <si>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</si>
  <si>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</si>
  <si>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</si>
  <si>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</si>
  <si>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</si>
  <si>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</si>
  <si>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</si>
  <si>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</si>
  <si>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</si>
  <si>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</si>
  <si>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</si>
  <si>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</si>
  <si>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</si>
  <si>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</si>
  <si>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</si>
  <si>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</si>
  <si>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</si>
  <si>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</si>
  <si>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</si>
  <si>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</si>
  <si>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</si>
  <si>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</si>
  <si>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</si>
  <si>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</si>
  <si>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</si>
  <si>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</si>
  <si>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</si>
  <si>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</si>
  <si>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</si>
  <si>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</si>
  <si>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</si>
  <si>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</si>
  <si>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</si>
  <si>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</si>
  <si>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</si>
  <si>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</si>
  <si>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</si>
  <si>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</si>
  <si>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</si>
  <si>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</si>
  <si>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</si>
  <si>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</si>
  <si>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</si>
  <si>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</si>
  <si>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</si>
  <si>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</si>
  <si>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</si>
  <si>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</si>
  <si>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</si>
  <si>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</si>
  <si>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</si>
  <si>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</si>
  <si>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</si>
  <si>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</si>
  <si>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</si>
  <si>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</si>
  <si>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</si>
  <si>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</si>
  <si>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</si>
  <si>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</si>
  <si>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</si>
  <si>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</si>
  <si>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</si>
  <si>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</si>
  <si>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</si>
  <si>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</si>
  <si>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</si>
  <si>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</si>
  <si>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</si>
  <si>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</si>
  <si>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</si>
  <si>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</si>
  <si>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</si>
  <si>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</si>
  <si>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</si>
  <si>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</si>
  <si>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</si>
  <si>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</si>
  <si>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</si>
  <si>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</si>
  <si>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</si>
  <si>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</si>
  <si>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</si>
  <si>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</si>
  <si>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</si>
  <si>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</si>
  <si>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</si>
  <si>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</si>
  <si>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</si>
  <si>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</si>
  <si>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</si>
  <si>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</si>
  <si>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</si>
  <si>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</si>
  <si>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</si>
  <si>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</si>
  <si>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</si>
  <si>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</si>
  <si>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</si>
  <si>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</si>
  <si>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</si>
  <si>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</si>
  <si>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</si>
  <si>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</si>
  <si>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</si>
  <si>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</si>
  <si>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</si>
  <si>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</si>
  <si>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</si>
  <si>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</si>
  <si>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</si>
  <si>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</si>
  <si>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</si>
  <si>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</si>
  <si>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</si>
  <si>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</si>
  <si>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</si>
  <si>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</si>
  <si>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</si>
  <si>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</si>
  <si>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</si>
  <si>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</si>
  <si>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</si>
  <si>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</si>
  <si>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</si>
  <si>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</si>
  <si>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</si>
  <si>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</si>
  <si>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</si>
  <si>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</si>
  <si>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</si>
  <si>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</si>
  <si>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</si>
  <si>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</si>
  <si>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</si>
  <si>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</si>
  <si>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</si>
  <si>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</si>
  <si>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</si>
  <si>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</si>
  <si>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</si>
  <si>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</si>
  <si>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</si>
  <si>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</si>
  <si>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</si>
  <si>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</si>
  <si>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</si>
  <si>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</si>
  <si>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</si>
  <si>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</si>
  <si>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</si>
  <si>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</si>
  <si>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</si>
  <si>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</si>
  <si>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</si>
  <si>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</si>
  <si>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</si>
  <si>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</si>
  <si>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</si>
  <si>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</si>
  <si>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</si>
  <si>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</si>
  <si>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</si>
  <si>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</si>
  <si>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</si>
  <si>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</si>
  <si>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</si>
  <si>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</si>
  <si>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</si>
  <si>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</si>
  <si>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</si>
  <si>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</si>
  <si>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</si>
  <si>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</si>
  <si>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</si>
  <si>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</si>
  <si>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</si>
  <si>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</si>
  <si>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</si>
  <si>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</si>
  <si>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</si>
  <si>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</si>
  <si>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</si>
  <si>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</si>
  <si>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</si>
  <si>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</si>
  <si>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</si>
  <si>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</si>
  <si>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</si>
  <si>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</si>
  <si>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</si>
  <si>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</si>
  <si>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</si>
  <si>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</si>
  <si>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</si>
  <si>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</si>
  <si>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</si>
  <si>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</si>
  <si>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</si>
  <si>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</si>
  <si>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</si>
  <si>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</si>
  <si>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</si>
  <si>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</si>
  <si>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</si>
  <si>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</si>
  <si>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</si>
  <si>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</si>
  <si>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</si>
  <si>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</si>
  <si>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</si>
  <si>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</si>
  <si>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</si>
  <si>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</si>
  <si>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</si>
  <si>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</si>
  <si>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</si>
  <si>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</si>
  <si>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</si>
  <si>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</si>
  <si>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</si>
  <si>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</si>
  <si>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</si>
  <si>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</si>
  <si>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</si>
  <si>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</si>
  <si>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</si>
  <si>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</si>
  <si>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</si>
  <si>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</si>
  <si>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</si>
  <si>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</si>
  <si>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</si>
  <si>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</si>
  <si>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</si>
  <si>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</si>
  <si>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</si>
  <si>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</si>
  <si>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</si>
  <si>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</si>
  <si>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</si>
  <si>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</si>
  <si>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</si>
  <si>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</si>
  <si>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</si>
  <si>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</si>
  <si>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</si>
  <si>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</si>
  <si>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</si>
  <si>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</si>
  <si>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</si>
  <si>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</si>
  <si>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</si>
  <si>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</si>
  <si>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</si>
  <si>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</si>
  <si>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</si>
  <si>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</si>
  <si>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</si>
  <si>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</si>
  <si>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</si>
  <si>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</si>
  <si>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</si>
  <si>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</si>
  <si>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</si>
  <si>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</si>
  <si>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</si>
  <si>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</si>
  <si>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</si>
  <si>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</si>
  <si>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</si>
  <si>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</si>
  <si>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</si>
  <si>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</si>
  <si>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</si>
  <si>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</si>
  <si>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</si>
  <si>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</si>
  <si>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</si>
  <si>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</si>
  <si>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</si>
  <si>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</si>
  <si>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</si>
  <si>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</si>
  <si>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</si>
  <si>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</si>
  <si>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</si>
  <si>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</si>
  <si>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</si>
  <si>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</si>
  <si>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</si>
  <si>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</si>
  <si>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</si>
  <si>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</si>
  <si>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</si>
  <si>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</si>
  <si>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</si>
  <si>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</si>
  <si>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</si>
  <si>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</si>
  <si>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</si>
  <si>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</si>
  <si>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</si>
  <si>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</si>
  <si>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</si>
  <si>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</si>
  <si>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</si>
  <si>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</si>
  <si>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</si>
  <si>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</si>
  <si>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</si>
  <si>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</si>
  <si>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</si>
  <si>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</si>
  <si>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</si>
  <si>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</si>
  <si>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</si>
  <si>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</si>
  <si>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</si>
  <si>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</si>
  <si>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</si>
  <si>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</si>
  <si>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</si>
  <si>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</si>
  <si>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</si>
  <si>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</si>
  <si>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</si>
  <si>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</si>
  <si>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</si>
  <si>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</si>
  <si>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</si>
  <si>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</si>
  <si>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</si>
  <si>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</si>
  <si>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</si>
  <si>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</si>
  <si>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</si>
  <si>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</si>
  <si>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</si>
  <si>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</si>
  <si>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</si>
  <si>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</si>
  <si>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</si>
  <si>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</si>
  <si>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</si>
  <si>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</si>
  <si>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</si>
  <si>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</si>
  <si>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</si>
  <si>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</si>
  <si>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</si>
  <si>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</si>
  <si>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</si>
  <si>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</si>
  <si>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</si>
  <si>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</si>
  <si>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</si>
  <si>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</si>
  <si>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</si>
  <si>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</si>
  <si>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</si>
  <si>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</si>
  <si>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</si>
  <si>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</si>
  <si>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</si>
  <si>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</si>
  <si>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</si>
  <si>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</si>
  <si>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</si>
  <si>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</si>
  <si>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</si>
  <si>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</si>
  <si>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</si>
  <si>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</si>
  <si>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</si>
  <si>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</si>
  <si>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</si>
  <si>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</si>
  <si>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</si>
  <si>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</si>
  <si>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</si>
  <si>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</si>
  <si>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</si>
  <si>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</si>
  <si>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</si>
  <si>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</si>
  <si>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</si>
  <si>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</si>
  <si>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</si>
  <si>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</si>
  <si>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</si>
  <si>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</si>
  <si>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</si>
  <si>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</si>
  <si>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</si>
  <si>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</si>
  <si>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</si>
  <si>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</si>
  <si>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</si>
  <si>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</si>
  <si>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</si>
  <si>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</si>
  <si>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</si>
  <si>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</si>
  <si>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</si>
  <si>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</si>
  <si>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</si>
  <si>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</si>
  <si>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</si>
  <si>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</si>
  <si>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</si>
  <si>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</si>
  <si>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</si>
  <si>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</si>
  <si>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</si>
  <si>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</si>
  <si>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</si>
  <si>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</si>
  <si>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</si>
  <si>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</si>
  <si>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</si>
  <si>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</si>
  <si>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</si>
  <si>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</si>
  <si>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</si>
  <si>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</si>
  <si>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</si>
  <si>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</si>
  <si>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</si>
  <si>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</si>
  <si>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</si>
  <si>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</si>
  <si>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</si>
  <si>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</si>
  <si>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</si>
  <si>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</si>
  <si>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</si>
  <si>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</si>
  <si>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</si>
  <si>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</si>
  <si>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</si>
  <si>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</si>
  <si>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</si>
  <si>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</si>
  <si>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</si>
  <si>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</si>
  <si>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</si>
  <si>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</si>
  <si>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</si>
  <si>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</si>
  <si>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</si>
  <si>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</si>
  <si>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</si>
  <si>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</si>
  <si>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</si>
  <si>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</si>
  <si>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</si>
  <si>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</si>
  <si>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</si>
  <si>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</si>
  <si>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</si>
  <si>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</si>
  <si>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</si>
  <si>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</si>
  <si>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</si>
  <si>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</si>
  <si>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</si>
  <si>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</si>
  <si>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</si>
  <si>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</si>
  <si>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</si>
  <si>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</si>
  <si>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</si>
  <si>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</si>
  <si>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</si>
  <si>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</si>
  <si>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</si>
  <si>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</si>
  <si>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</si>
  <si>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</si>
  <si>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</si>
  <si>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</si>
  <si>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</si>
  <si>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</si>
  <si>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</si>
  <si>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</si>
  <si>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</si>
  <si>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</si>
  <si>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</si>
  <si>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</si>
  <si>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</si>
  <si>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</si>
  <si>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</si>
  <si>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</si>
  <si>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</si>
  <si>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</si>
  <si>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</si>
  <si>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</si>
  <si>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</si>
  <si>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</si>
  <si>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</si>
  <si>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</si>
  <si>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</si>
  <si>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</si>
  <si>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</si>
  <si>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</si>
  <si>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</si>
  <si>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</si>
  <si>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</si>
  <si>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</si>
  <si>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</si>
  <si>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</si>
  <si>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</si>
  <si>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</si>
  <si>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</si>
  <si>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</si>
  <si>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</si>
  <si>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</si>
  <si>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</si>
  <si>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</si>
  <si>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</si>
  <si>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</si>
  <si>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</si>
  <si>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</si>
  <si>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</si>
  <si>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</si>
  <si>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</si>
  <si>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</si>
  <si>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</si>
  <si>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</si>
  <si>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</si>
  <si>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</si>
  <si>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</si>
  <si>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</si>
  <si>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</si>
  <si>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</si>
  <si>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</si>
  <si>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</si>
  <si>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</si>
  <si>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</si>
  <si>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</si>
  <si>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</si>
  <si>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</si>
  <si>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</si>
  <si>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</si>
  <si>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</si>
  <si>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</si>
  <si>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</si>
  <si>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</si>
  <si>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</si>
  <si>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</si>
  <si>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</si>
  <si>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</si>
  <si>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</si>
  <si>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</si>
  <si>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</si>
  <si>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</si>
  <si>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</si>
  <si>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</si>
  <si>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</si>
  <si>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</si>
  <si>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</si>
  <si>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</si>
  <si>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</si>
  <si>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</si>
  <si>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</si>
  <si>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</si>
  <si>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</si>
  <si>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</si>
  <si>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</si>
  <si>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</si>
  <si>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</si>
  <si>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</si>
  <si>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</si>
  <si>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</si>
  <si>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</si>
  <si>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</si>
  <si>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</si>
  <si>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</si>
  <si>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</si>
  <si>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</si>
  <si>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</si>
  <si>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</si>
  <si>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</si>
  <si>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</si>
  <si>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</si>
  <si>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</si>
  <si>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</si>
  <si>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</si>
  <si>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</si>
  <si>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</si>
  <si>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</si>
  <si>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</si>
  <si>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</si>
  <si>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</si>
  <si>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</si>
  <si>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</si>
  <si>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</si>
  <si>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</si>
  <si>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</si>
  <si>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</si>
  <si>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</si>
  <si>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</si>
  <si>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</si>
  <si>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</si>
  <si>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</si>
  <si>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</si>
  <si>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</si>
  <si>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</si>
  <si>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</si>
  <si>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</si>
  <si>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</si>
  <si>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</si>
  <si>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</si>
  <si>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</si>
  <si>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</si>
  <si>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</si>
  <si>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</si>
  <si>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</si>
  <si>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</si>
  <si>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</si>
  <si>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</si>
  <si>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</si>
  <si>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</si>
  <si>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</si>
  <si>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</si>
  <si>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</si>
  <si>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</si>
  <si>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</si>
  <si>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</si>
  <si>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</si>
  <si>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</si>
  <si>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</si>
  <si>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</si>
  <si>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</si>
  <si>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</si>
  <si>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</si>
  <si>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</si>
  <si>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</si>
  <si>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</si>
  <si>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</si>
  <si>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</si>
  <si>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</si>
  <si>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</si>
  <si>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</si>
  <si>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</si>
  <si>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</si>
  <si>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</si>
  <si>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</si>
  <si>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</si>
  <si>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</si>
  <si>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</si>
  <si>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</si>
  <si>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</si>
  <si>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</si>
  <si>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</si>
  <si>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</si>
  <si>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</si>
  <si>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</si>
  <si>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</si>
  <si>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</si>
  <si>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</si>
  <si>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</si>
  <si>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</si>
  <si>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</si>
  <si>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</si>
  <si>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</si>
  <si>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</si>
  <si>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</si>
  <si>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</si>
  <si>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</si>
  <si>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</si>
  <si>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</si>
  <si>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</si>
  <si>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</si>
  <si>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</si>
  <si>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</si>
  <si>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</si>
  <si>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</si>
  <si>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</si>
  <si>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</si>
  <si>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</si>
  <si>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</si>
  <si>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</si>
  <si>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</si>
  <si>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</si>
  <si>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</si>
  <si>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</si>
  <si>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</si>
  <si>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</si>
  <si>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</si>
  <si>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</si>
  <si>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</si>
  <si>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</si>
  <si>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</si>
  <si>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</si>
  <si>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</si>
  <si>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</si>
  <si>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</si>
  <si>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</si>
  <si>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</si>
  <si>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</si>
  <si>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</si>
  <si>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</si>
  <si>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</si>
  <si>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</si>
  <si>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</si>
  <si>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</si>
  <si>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</si>
  <si>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</si>
  <si>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</si>
  <si>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</si>
  <si>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</si>
  <si>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</si>
  <si>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</si>
  <si>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</si>
  <si>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</si>
  <si>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</si>
  <si>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</si>
  <si>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</si>
  <si>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</si>
  <si>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</si>
  <si>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</si>
  <si>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</si>
  <si>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</si>
  <si>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</si>
  <si>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</si>
  <si>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</si>
  <si>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</si>
  <si>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</si>
  <si>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</si>
  <si>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</si>
  <si>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</si>
  <si>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</si>
  <si>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</si>
  <si>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</si>
  <si>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</si>
  <si>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</si>
  <si>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</si>
  <si>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</si>
  <si>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</si>
  <si>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</si>
  <si>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</si>
  <si>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</si>
  <si>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</si>
  <si>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</si>
  <si>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</si>
  <si>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</si>
  <si>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</si>
  <si>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</si>
  <si>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</si>
  <si>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</si>
  <si>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</si>
  <si>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</si>
  <si>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</si>
  <si>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</si>
  <si>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</si>
  <si>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</si>
  <si>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</si>
  <si>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</si>
  <si>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</si>
  <si>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</si>
  <si>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</si>
  <si>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</si>
  <si>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</si>
  <si>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</si>
  <si>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</si>
  <si>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</si>
  <si>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</si>
  <si>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</si>
  <si>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</si>
  <si>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</si>
  <si>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</si>
  <si>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</si>
  <si>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</si>
  <si>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</si>
  <si>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</si>
  <si>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</si>
  <si>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</si>
  <si>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</si>
  <si>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</si>
  <si>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</si>
  <si>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</si>
  <si>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</si>
  <si>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</si>
  <si>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</si>
  <si>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</si>
  <si>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</si>
  <si>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</si>
  <si>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</si>
  <si>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</si>
  <si>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</si>
  <si>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</si>
  <si>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</si>
  <si>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</si>
  <si>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</si>
  <si>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</si>
  <si>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</si>
  <si>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</si>
  <si>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</si>
  <si>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</si>
  <si>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</si>
  <si>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</si>
  <si>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</si>
  <si>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</si>
  <si>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</si>
  <si>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</si>
  <si>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</si>
  <si>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</si>
  <si>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</si>
  <si>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</si>
  <si>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</si>
  <si>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</si>
  <si>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</si>
  <si>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</si>
  <si>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</si>
  <si>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</si>
  <si>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</si>
  <si>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</si>
  <si>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</si>
  <si>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</si>
  <si>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</si>
  <si>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</si>
  <si>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</si>
  <si>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</si>
  <si>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</si>
  <si>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</si>
  <si>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</si>
  <si>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</si>
  <si>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</si>
  <si>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</si>
  <si>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</si>
  <si>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</si>
  <si>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</si>
  <si>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</si>
  <si>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</si>
  <si>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</si>
  <si>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</si>
  <si>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</si>
  <si>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</si>
  <si>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</si>
  <si>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</si>
  <si>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</si>
  <si>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</si>
  <si>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</si>
  <si>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</si>
  <si>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</si>
  <si>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</si>
  <si>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</si>
  <si>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</si>
  <si>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</si>
  <si>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</si>
  <si>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</si>
  <si>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</si>
  <si>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</si>
  <si>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</si>
  <si>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</si>
  <si>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</si>
  <si>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</si>
  <si>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</si>
  <si>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</si>
  <si>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</si>
  <si>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</si>
  <si>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</si>
  <si>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</si>
  <si>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</si>
  <si>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</si>
  <si>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</si>
  <si>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</si>
  <si>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</si>
  <si>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</si>
  <si>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</si>
  <si>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</si>
  <si>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</si>
  <si>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</si>
  <si>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</si>
  <si>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</si>
  <si>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</si>
  <si>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</si>
  <si>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</si>
  <si>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</si>
  <si>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</si>
  <si>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</si>
  <si>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</si>
  <si>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</si>
  <si>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</si>
  <si>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</si>
  <si>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</si>
  <si>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</si>
  <si>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</si>
  <si>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</si>
  <si>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</si>
  <si>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</si>
  <si>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</si>
  <si>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</si>
  <si>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</si>
  <si>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</si>
  <si>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</si>
  <si>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</si>
  <si>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</si>
  <si>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</si>
  <si>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</si>
  <si>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</si>
  <si>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</si>
  <si>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</si>
  <si>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</si>
  <si>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</si>
  <si>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</si>
  <si>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</si>
  <si>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</si>
  <si>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</si>
  <si>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</si>
  <si>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</si>
  <si>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</si>
  <si>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</si>
  <si>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</si>
  <si>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</si>
  <si>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</si>
  <si>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</si>
  <si>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</si>
  <si>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</si>
  <si>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</si>
  <si>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</si>
  <si>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</si>
  <si>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</si>
  <si>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</si>
  <si>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</si>
  <si>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</si>
  <si>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</si>
  <si>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</si>
  <si>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</si>
  <si>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</si>
  <si>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</si>
  <si>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</si>
  <si>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</si>
  <si>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</si>
  <si>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</si>
  <si>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</si>
  <si>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</si>
  <si>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</si>
  <si>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</si>
  <si>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</si>
  <si>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</si>
  <si>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</si>
  <si>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</si>
  <si>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</si>
  <si>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</si>
  <si>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</si>
  <si>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</si>
  <si>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</si>
  <si>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</si>
  <si>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</si>
  <si>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</si>
  <si>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</si>
  <si>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</si>
  <si>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</si>
  <si>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</si>
  <si>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</si>
  <si>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</si>
  <si>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</si>
  <si>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</si>
  <si>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</si>
  <si>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</si>
  <si>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</si>
  <si>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</si>
  <si>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</si>
  <si>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</si>
  <si>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</si>
  <si>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</si>
  <si>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</si>
  <si>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</si>
  <si>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</si>
  <si>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</si>
  <si>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</si>
  <si>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</si>
  <si>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</si>
  <si>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</si>
  <si>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</si>
  <si>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</si>
  <si>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</si>
  <si>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</si>
  <si>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</si>
  <si>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</si>
  <si>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</si>
  <si>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</si>
  <si>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</si>
  <si>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</si>
  <si>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</si>
  <si>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</si>
  <si>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</si>
  <si>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</si>
  <si>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</si>
  <si>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</si>
  <si>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</si>
  <si>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</si>
  <si>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</si>
  <si>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</si>
  <si>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</si>
  <si>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</si>
  <si>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</si>
  <si>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</si>
  <si>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</si>
  <si>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</si>
  <si>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</si>
  <si>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</si>
  <si>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</si>
  <si>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</si>
  <si>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</si>
  <si>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</si>
  <si>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</si>
  <si>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</si>
  <si>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</si>
  <si>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</si>
  <si>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</si>
  <si>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</si>
  <si>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</si>
  <si>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</si>
  <si>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</si>
  <si>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</si>
  <si>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</si>
  <si>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</si>
  <si>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</si>
  <si>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</si>
  <si>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</si>
  <si>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</si>
  <si>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</si>
  <si>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</si>
  <si>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</si>
  <si>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</si>
  <si>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</si>
  <si>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</si>
  <si>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</si>
  <si>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</si>
  <si>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</si>
  <si>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</si>
  <si>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</si>
  <si>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</si>
  <si>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</si>
  <si>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</si>
  <si>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</si>
  <si>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</si>
  <si>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</si>
  <si>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</si>
  <si>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</si>
  <si>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</si>
  <si>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</si>
  <si>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</si>
  <si>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</si>
  <si>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</si>
  <si>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</si>
  <si>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</si>
  <si>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</si>
  <si>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</si>
  <si>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</si>
  <si>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</si>
  <si>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</si>
  <si>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</si>
  <si>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</si>
  <si>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</si>
  <si>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</si>
  <si>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</si>
  <si>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</si>
  <si>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</si>
  <si>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</si>
  <si>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</si>
  <si>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</si>
  <si>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</si>
  <si>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</si>
  <si>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</si>
  <si>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</si>
  <si>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</si>
  <si>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</si>
  <si>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</si>
  <si>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</si>
  <si>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</si>
  <si>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</si>
  <si>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</si>
  <si>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</si>
  <si>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</si>
  <si>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</si>
  <si>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</si>
  <si>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</si>
  <si>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</si>
  <si>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</si>
  <si>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</si>
  <si>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</si>
  <si>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</si>
  <si>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</si>
  <si>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</si>
  <si>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</si>
  <si>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</si>
  <si>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</si>
  <si>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</si>
  <si>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</si>
  <si>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</si>
  <si>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</si>
  <si>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</si>
  <si>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</si>
  <si>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</si>
  <si>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</si>
  <si>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</si>
  <si>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</si>
  <si>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</si>
  <si>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</si>
  <si>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</si>
  <si>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</si>
  <si>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</si>
  <si>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</si>
  <si>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</si>
  <si>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</si>
  <si>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</si>
  <si>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</si>
  <si>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</si>
  <si>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</si>
  <si>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</si>
  <si>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</si>
  <si>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</si>
  <si>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</si>
  <si>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</si>
  <si>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</si>
  <si>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</si>
  <si>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</si>
  <si>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</si>
  <si>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</si>
  <si>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</si>
  <si>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</si>
  <si>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</si>
  <si>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</si>
  <si>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</si>
  <si>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</si>
  <si>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</si>
  <si>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</si>
  <si>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</si>
  <si>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</si>
  <si>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</si>
  <si>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</si>
  <si>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</si>
  <si>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</si>
  <si>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</si>
  <si>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</si>
  <si>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</si>
  <si>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</si>
  <si>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</si>
  <si>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</si>
  <si>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</si>
  <si>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</si>
  <si>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</si>
  <si>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</si>
  <si>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</si>
  <si>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</si>
  <si>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</si>
  <si>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</si>
  <si>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</si>
  <si>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</si>
  <si>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</si>
  <si>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</si>
  <si>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</si>
  <si>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</si>
  <si>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</si>
  <si>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</si>
  <si>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</si>
  <si>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</si>
  <si>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</si>
  <si>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</si>
  <si>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</si>
  <si>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</si>
  <si>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</si>
  <si>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</si>
  <si>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</si>
  <si>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</si>
  <si>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</si>
  <si>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</si>
  <si>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</si>
  <si>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</si>
  <si>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</si>
  <si>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</si>
  <si>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</si>
  <si>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</si>
  <si>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</si>
  <si>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</si>
  <si>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</si>
  <si>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</si>
  <si>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</si>
  <si>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</si>
  <si>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</si>
  <si>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</si>
  <si>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</si>
  <si>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</si>
  <si>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</si>
  <si>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</si>
  <si>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</si>
  <si>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</si>
  <si>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</si>
  <si>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</si>
  <si>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</si>
  <si>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</si>
  <si>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</si>
  <si>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</si>
  <si>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</si>
  <si>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</si>
  <si>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</si>
  <si>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</si>
  <si>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</si>
  <si>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</si>
  <si>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</si>
  <si>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</si>
  <si>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</si>
  <si>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</si>
  <si>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</si>
  <si>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</si>
  <si>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</si>
  <si>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</si>
  <si>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</si>
  <si>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</si>
  <si>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</si>
  <si>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</si>
  <si>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</si>
  <si>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</si>
  <si>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</si>
  <si>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</si>
  <si>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</si>
  <si>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</si>
  <si>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</si>
  <si>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</si>
  <si>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</si>
  <si>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</si>
  <si>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</si>
  <si>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</si>
  <si>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</si>
  <si>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</si>
  <si>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</si>
  <si>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</si>
  <si>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</si>
  <si>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</si>
  <si>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</si>
  <si>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</si>
  <si>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</si>
  <si>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</si>
  <si>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</si>
  <si>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</si>
  <si>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</si>
  <si>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</si>
  <si>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</si>
  <si>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</si>
  <si>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</si>
  <si>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</si>
  <si>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</si>
  <si>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</si>
  <si>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</si>
  <si>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</si>
  <si>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</si>
  <si>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</si>
  <si>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</si>
  <si>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</si>
  <si>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</si>
  <si>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</si>
  <si>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</si>
  <si>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</si>
  <si>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</si>
  <si>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</si>
  <si>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</si>
  <si>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</si>
  <si>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</si>
  <si>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</si>
  <si>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</si>
  <si>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</si>
  <si>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</si>
  <si>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</si>
  <si>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</si>
  <si>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</si>
  <si>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</si>
  <si>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</si>
  <si>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</si>
  <si>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</si>
  <si>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</si>
  <si>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</si>
  <si>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</si>
  <si>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</si>
  <si>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</si>
  <si>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</si>
  <si>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</si>
  <si>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</si>
  <si>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</si>
  <si>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</si>
  <si>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</si>
  <si>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</si>
  <si>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</si>
  <si>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</si>
  <si>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</si>
  <si>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</si>
  <si>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</si>
  <si>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</si>
  <si>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</si>
  <si>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</si>
  <si>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</si>
  <si>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</si>
  <si>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</si>
  <si>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</si>
  <si>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</si>
  <si>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</si>
  <si>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</si>
  <si>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</si>
  <si>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</si>
  <si>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</si>
  <si>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</si>
  <si>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</si>
  <si>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</si>
  <si>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</si>
  <si>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</si>
  <si>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</si>
  <si>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</si>
  <si>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</si>
  <si>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</si>
  <si>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</si>
  <si>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</si>
  <si>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</si>
  <si>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</si>
  <si>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</si>
  <si>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</si>
  <si>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</si>
  <si>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</si>
  <si>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</si>
  <si>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</si>
  <si>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</si>
  <si>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</si>
  <si>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</si>
  <si>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</si>
  <si>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</si>
  <si>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</si>
  <si>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</si>
  <si>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</si>
  <si>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</si>
  <si>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</si>
  <si>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</si>
  <si>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</si>
  <si>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</si>
  <si>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</si>
  <si>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</si>
  <si>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</si>
  <si>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</si>
  <si>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</si>
  <si>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</si>
  <si>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</si>
  <si>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</si>
  <si>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</si>
  <si>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</si>
  <si>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</si>
  <si>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</si>
  <si>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</si>
  <si>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</si>
  <si>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</si>
  <si>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</si>
  <si>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</si>
  <si>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</si>
  <si>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</si>
  <si>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</si>
  <si>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</si>
  <si>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</si>
  <si>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</si>
  <si>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</si>
  <si>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</si>
  <si>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</si>
  <si>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</si>
  <si>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</si>
  <si>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</si>
  <si>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</si>
  <si>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</si>
  <si>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</si>
  <si>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</si>
  <si>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</si>
  <si>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</si>
  <si>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</si>
  <si>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</si>
  <si>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</si>
  <si>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</si>
  <si>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</si>
  <si>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</si>
  <si>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</si>
  <si>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</si>
  <si>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</si>
  <si>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</si>
  <si>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</si>
  <si>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</si>
  <si>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</si>
  <si>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</si>
  <si>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</si>
  <si>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</si>
  <si>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</si>
  <si>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</si>
  <si>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</si>
  <si>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</si>
  <si>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</si>
  <si>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</si>
  <si>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</si>
  <si>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</si>
  <si>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</si>
  <si>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</si>
  <si>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</si>
  <si>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</si>
  <si>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</si>
  <si>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</si>
  <si>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</si>
  <si>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</si>
  <si>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</si>
  <si>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</si>
  <si>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</si>
  <si>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</si>
  <si>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</si>
  <si>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</si>
  <si>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</si>
  <si>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</si>
  <si>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</si>
  <si>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</si>
  <si>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</si>
  <si>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</si>
  <si>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</si>
  <si>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</si>
  <si>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</si>
  <si>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</si>
  <si>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</si>
  <si>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</si>
  <si>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</si>
  <si>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</si>
  <si>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</si>
  <si>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</si>
  <si>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</si>
  <si>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</si>
  <si>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</si>
  <si>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</si>
  <si>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</si>
  <si>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</si>
  <si>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</si>
  <si>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</si>
  <si>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</si>
  <si>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</si>
  <si>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</si>
  <si>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</si>
  <si>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</si>
  <si>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</si>
  <si>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</si>
  <si>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</si>
  <si>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</si>
  <si>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</si>
  <si>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</si>
  <si>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</si>
  <si>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</si>
  <si>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</si>
  <si>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</si>
  <si>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</si>
  <si>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</si>
  <si>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</si>
  <si>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</si>
  <si>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</si>
  <si>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</si>
  <si>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</si>
  <si>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</si>
  <si>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</si>
  <si>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</si>
  <si>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</si>
  <si>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</si>
  <si>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</si>
  <si>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</si>
  <si>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</si>
  <si>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</si>
  <si>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</si>
  <si>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</si>
  <si>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</si>
  <si>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</si>
  <si>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</si>
  <si>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</si>
  <si>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</si>
  <si>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</si>
  <si>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</si>
  <si>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</si>
  <si>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</si>
  <si>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</si>
  <si>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</si>
  <si>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</si>
  <si>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</si>
  <si>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</si>
  <si>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</si>
  <si>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</si>
  <si>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</si>
  <si>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</si>
  <si>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</si>
  <si>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</si>
  <si>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</si>
  <si>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</si>
  <si>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</si>
  <si>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</si>
  <si>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</si>
  <si>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</si>
  <si>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</si>
  <si>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</si>
  <si>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</si>
  <si>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</si>
  <si>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</si>
  <si>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</si>
  <si>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</si>
  <si>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</si>
  <si>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</si>
  <si>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</si>
  <si>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</si>
  <si>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</si>
  <si>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</si>
  <si>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</si>
  <si>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</si>
  <si>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</si>
  <si>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</si>
  <si>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</si>
  <si>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</si>
  <si>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</si>
  <si>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</si>
  <si>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</si>
  <si>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</si>
  <si>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</si>
  <si>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</si>
  <si>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</si>
  <si>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</si>
  <si>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</si>
  <si>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</si>
  <si>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</si>
  <si>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</si>
  <si>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</si>
  <si>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</si>
  <si>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</si>
  <si>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</si>
  <si>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</si>
  <si>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</si>
  <si>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</si>
  <si>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</si>
  <si>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</si>
  <si>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</si>
  <si>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</si>
  <si>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</si>
  <si>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</si>
  <si>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</si>
  <si>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</si>
  <si>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</si>
  <si>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</si>
  <si>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</si>
  <si>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</si>
  <si>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</si>
  <si>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</si>
  <si>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</si>
  <si>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</si>
  <si>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</si>
  <si>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</si>
  <si>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</si>
  <si>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</si>
  <si>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</si>
  <si>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</si>
  <si>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</si>
  <si>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</si>
  <si>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</si>
  <si>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</si>
  <si>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</si>
  <si>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</si>
  <si>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</si>
  <si>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</si>
  <si>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</si>
  <si>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</si>
  <si>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</si>
  <si>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</si>
  <si>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</si>
  <si>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</si>
  <si>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</si>
  <si>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</si>
  <si>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</si>
  <si>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</si>
  <si>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</si>
  <si>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</si>
  <si>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</si>
  <si>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</si>
  <si>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</si>
  <si>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</si>
  <si>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</si>
  <si>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</si>
  <si>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</si>
  <si>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</si>
  <si>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</si>
  <si>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</si>
  <si>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</si>
  <si>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</si>
  <si>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</si>
  <si>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</si>
  <si>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</si>
  <si>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</si>
  <si>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</si>
  <si>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</si>
  <si>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</si>
  <si>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</si>
  <si>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</si>
  <si>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</si>
  <si>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</si>
  <si>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</si>
  <si>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</si>
  <si>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</si>
  <si>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</si>
  <si>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</si>
  <si>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</si>
  <si>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</si>
  <si>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</si>
  <si>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</si>
  <si>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</si>
  <si>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</si>
  <si>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</si>
  <si>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</si>
  <si>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</si>
  <si>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</si>
  <si>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</si>
  <si>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</si>
  <si>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</si>
  <si>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</si>
  <si>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</si>
  <si>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</si>
  <si>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</si>
  <si>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</si>
  <si>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</si>
  <si>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</si>
  <si>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</si>
  <si>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</si>
  <si>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</si>
  <si>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</si>
  <si>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</si>
  <si>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</si>
  <si>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</si>
  <si>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</si>
  <si>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</si>
  <si>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</si>
  <si>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</si>
  <si>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</si>
  <si>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</si>
  <si>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</si>
  <si>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</si>
  <si>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</si>
  <si>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</si>
  <si>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</si>
  <si>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</si>
  <si>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</si>
  <si>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</si>
  <si>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</si>
  <si>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</si>
  <si>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</si>
  <si>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</si>
  <si>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</si>
  <si>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</si>
  <si>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</si>
  <si>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</si>
  <si>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</si>
  <si>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</si>
  <si>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</si>
  <si>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</si>
  <si>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</si>
  <si>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</si>
  <si>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</si>
  <si>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</si>
  <si>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</si>
  <si>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</si>
  <si>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</si>
  <si>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</si>
  <si>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</si>
  <si>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</si>
  <si>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</si>
  <si>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</si>
  <si>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</si>
  <si>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</si>
  <si>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</si>
  <si>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</si>
  <si>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</si>
  <si>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</si>
  <si>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</si>
  <si>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</si>
  <si>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</si>
  <si>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</si>
  <si>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</si>
  <si>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</si>
  <si>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</si>
  <si>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</si>
  <si>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</si>
  <si>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</si>
  <si>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</si>
  <si>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</si>
  <si>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</si>
  <si>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</si>
  <si>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</si>
  <si>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</si>
  <si>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</si>
  <si>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</si>
  <si>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</si>
  <si>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</si>
  <si>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</si>
  <si>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</si>
  <si>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</si>
  <si>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</si>
  <si>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</si>
  <si>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</si>
  <si>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</si>
  <si>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</si>
  <si>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</si>
  <si>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</si>
  <si>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</si>
  <si>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</si>
  <si>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</si>
  <si>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</si>
  <si>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</si>
  <si>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</si>
  <si>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</si>
  <si>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</si>
  <si>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</si>
  <si>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</si>
  <si>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</si>
  <si>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</si>
  <si>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</si>
  <si>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</si>
  <si>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</si>
  <si>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</si>
  <si>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</si>
  <si>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</si>
  <si>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</si>
  <si>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</si>
  <si>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</si>
  <si>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</si>
  <si>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</si>
  <si>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</si>
  <si>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</si>
  <si>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</si>
  <si>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</si>
  <si>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</si>
  <si>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</si>
  <si>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</si>
  <si>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</si>
  <si>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</si>
  <si>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</si>
  <si>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</si>
  <si>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</si>
  <si>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</si>
  <si>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</si>
  <si>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</si>
  <si>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</si>
  <si>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</si>
  <si>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</si>
  <si>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</si>
  <si>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</si>
  <si>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</si>
  <si>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</si>
  <si>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</si>
  <si>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</si>
  <si>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</si>
  <si>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</si>
  <si>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</si>
  <si>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</si>
  <si>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</si>
  <si>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</si>
  <si>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</si>
  <si>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</si>
  <si>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</si>
  <si>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</si>
  <si>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</si>
  <si>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</si>
  <si>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</si>
  <si>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</si>
  <si>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</si>
  <si>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</si>
  <si>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</si>
  <si>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</si>
  <si>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</si>
  <si>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</si>
  <si>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</si>
  <si>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</si>
  <si>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</si>
  <si>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</si>
  <si>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</si>
  <si>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</si>
  <si>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</si>
  <si>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</si>
  <si>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</si>
  <si>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</si>
  <si>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</si>
  <si>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</si>
  <si>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</si>
  <si>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</si>
  <si>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</si>
  <si>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</si>
  <si>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</si>
  <si>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</si>
  <si>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</si>
  <si>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</si>
  <si>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</si>
  <si>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</si>
  <si>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</si>
  <si>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</si>
  <si>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</si>
  <si>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</si>
  <si>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</si>
  <si>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</si>
  <si>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</si>
  <si>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</si>
  <si>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</si>
  <si>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</si>
  <si>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</si>
  <si>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</si>
  <si>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</si>
  <si>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</si>
  <si>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</si>
  <si>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</si>
  <si>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</si>
  <si>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</si>
  <si>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</si>
  <si>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</si>
  <si>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</si>
  <si>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</si>
  <si>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</si>
  <si>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</si>
  <si>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</si>
  <si>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</si>
  <si>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</si>
  <si>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</si>
  <si>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</si>
  <si>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</si>
  <si>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</si>
  <si>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</si>
  <si>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</si>
  <si>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</si>
  <si>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</si>
  <si>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</si>
  <si>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</si>
  <si>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</si>
  <si>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</si>
  <si>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</si>
  <si>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</si>
  <si>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</si>
  <si>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</si>
  <si>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</si>
  <si>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</si>
  <si>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</si>
  <si>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</si>
  <si>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</si>
  <si>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</si>
  <si>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</si>
  <si>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</si>
  <si>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</si>
  <si>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</si>
  <si>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</si>
  <si>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</si>
  <si>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</si>
  <si>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</si>
  <si>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</si>
  <si>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</si>
  <si>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</si>
  <si>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</si>
  <si>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</si>
  <si>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</si>
  <si>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</si>
  <si>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</si>
  <si>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</si>
  <si>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</si>
  <si>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</si>
  <si>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</si>
  <si>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</si>
  <si>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</si>
  <si>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</si>
  <si>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</si>
  <si>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</si>
  <si>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</si>
  <si>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</si>
  <si>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</si>
  <si>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</si>
  <si>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</si>
  <si>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</si>
  <si>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</si>
  <si>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</si>
  <si>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</si>
  <si>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</si>
  <si>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</si>
  <si>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</si>
  <si>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</si>
  <si>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</si>
  <si>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</si>
  <si>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</si>
  <si>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</si>
  <si>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</si>
  <si>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</si>
  <si>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</si>
  <si>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</si>
  <si>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</si>
  <si>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</si>
  <si>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</si>
  <si>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</si>
  <si>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</si>
  <si>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</si>
  <si>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</si>
  <si>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</si>
  <si>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</si>
  <si>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</si>
  <si>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</si>
  <si>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</si>
  <si>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</si>
  <si>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</si>
  <si>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</si>
  <si>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</si>
  <si>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</si>
  <si>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</si>
  <si>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</si>
  <si>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</si>
  <si>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</si>
  <si>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</si>
  <si>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</si>
  <si>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</si>
  <si>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</si>
  <si>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</si>
  <si>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</si>
  <si>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</si>
  <si>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</si>
  <si>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</si>
  <si>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</si>
  <si>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</si>
  <si>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</si>
  <si>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</si>
  <si>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</si>
  <si>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</si>
  <si>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</si>
  <si>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</si>
  <si>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</si>
  <si>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</si>
  <si>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</si>
  <si>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</si>
  <si>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</si>
  <si>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</si>
  <si>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</si>
  <si>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</si>
  <si>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</si>
  <si>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</si>
  <si>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</si>
  <si>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</si>
  <si>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</si>
  <si>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</si>
  <si>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</si>
  <si>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</si>
  <si>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</si>
  <si>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</si>
  <si>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</si>
  <si>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</si>
  <si>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</si>
  <si>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</si>
  <si>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</si>
  <si>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</si>
  <si>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</si>
  <si>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</si>
  <si>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</si>
  <si>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</si>
  <si>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</si>
  <si>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</si>
  <si>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</si>
  <si>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</si>
  <si>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</si>
  <si>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</si>
  <si>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</si>
  <si>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</si>
  <si>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</si>
  <si>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</si>
  <si>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</si>
  <si>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</si>
  <si>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</si>
  <si>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</si>
  <si>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</si>
  <si>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</si>
  <si>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</si>
  <si>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</si>
  <si>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</si>
  <si>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</si>
  <si>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</si>
  <si>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</si>
  <si>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</si>
  <si>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</si>
  <si>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</si>
  <si>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</si>
  <si>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</si>
  <si>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</si>
  <si>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</si>
  <si>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</si>
  <si>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</si>
  <si>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</si>
  <si>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</si>
  <si>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</si>
  <si>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</si>
  <si>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</si>
  <si>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</si>
  <si>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</si>
  <si>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</si>
  <si>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</si>
  <si>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</si>
  <si>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</si>
  <si>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</si>
  <si>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</si>
  <si>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</si>
  <si>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</si>
  <si>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</si>
  <si>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</si>
  <si>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</si>
  <si>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</si>
  <si>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</si>
  <si>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</si>
  <si>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</si>
  <si>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</si>
  <si>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</si>
  <si>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</si>
  <si>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</si>
  <si>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</si>
  <si>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</si>
  <si>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</si>
  <si>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</si>
  <si>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</si>
  <si>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</si>
  <si>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</si>
  <si>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</si>
  <si>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</si>
  <si>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</si>
  <si>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</si>
  <si>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</si>
  <si>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</si>
  <si>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</si>
  <si>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</si>
  <si>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</si>
  <si>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</si>
  <si>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</si>
  <si>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</si>
  <si>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</si>
  <si>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</si>
  <si>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</si>
  <si>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</si>
  <si>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</si>
  <si>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</si>
  <si>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</si>
  <si>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</si>
  <si>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</si>
  <si>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</si>
  <si>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</si>
  <si>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</si>
  <si>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</si>
  <si>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</si>
  <si>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</si>
  <si>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</si>
  <si>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</si>
  <si>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</si>
  <si>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</si>
  <si>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</si>
  <si>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</si>
  <si>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</si>
  <si>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</si>
  <si>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</si>
  <si>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</si>
  <si>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</si>
  <si>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</si>
  <si>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</si>
  <si>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</si>
  <si>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</si>
  <si>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</si>
  <si>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</si>
  <si>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</si>
  <si>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</si>
  <si>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</si>
  <si>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</si>
  <si>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</si>
  <si>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</si>
  <si>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</si>
  <si>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</si>
  <si>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</si>
  <si>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</si>
  <si>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</si>
  <si>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</si>
  <si>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</si>
  <si>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</si>
  <si>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</si>
  <si>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</si>
  <si>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</si>
  <si>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</si>
  <si>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</si>
  <si>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</si>
  <si>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</si>
  <si>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</si>
  <si>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</si>
  <si>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</si>
  <si>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</si>
  <si>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</si>
  <si>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</si>
  <si>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</si>
  <si>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</si>
  <si>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</si>
  <si>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</si>
  <si>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</si>
  <si>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</si>
  <si>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</si>
  <si>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</si>
  <si>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</si>
  <si>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</si>
  <si>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</si>
  <si>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</si>
  <si>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</si>
  <si>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</si>
  <si>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</si>
  <si>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</si>
  <si>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</si>
  <si>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</si>
  <si>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</si>
  <si>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</si>
  <si>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</si>
  <si>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</si>
  <si>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</si>
  <si>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</si>
  <si>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</si>
  <si>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</si>
  <si>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</si>
  <si>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</si>
  <si>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</si>
  <si>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</si>
  <si>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</si>
  <si>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</si>
  <si>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</si>
  <si>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</si>
  <si>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</si>
  <si>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</si>
  <si>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</si>
  <si>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</si>
  <si>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</si>
  <si>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</si>
  <si>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</si>
  <si>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</si>
  <si>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</si>
  <si>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</si>
  <si>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</si>
  <si>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</si>
  <si>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</si>
  <si>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</si>
  <si>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</si>
  <si>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</si>
  <si>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</si>
  <si>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</si>
  <si>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</si>
  <si>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</si>
  <si>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</si>
  <si>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</si>
  <si>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</si>
  <si>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</si>
  <si>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</si>
  <si>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</si>
  <si>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</si>
  <si>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</si>
  <si>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</si>
  <si>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</si>
  <si>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</si>
  <si>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</si>
  <si>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</si>
  <si>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</si>
  <si>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</si>
  <si>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</si>
  <si>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</si>
  <si>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</si>
  <si>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</si>
  <si>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</si>
  <si>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</si>
  <si>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</si>
  <si>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</si>
  <si>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</si>
  <si>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</si>
  <si>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</si>
  <si>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</si>
  <si>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</si>
  <si>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</si>
  <si>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</si>
  <si>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</si>
  <si>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</si>
  <si>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</si>
  <si>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</si>
  <si>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</si>
  <si>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</si>
  <si>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</si>
  <si>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</si>
  <si>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</si>
  <si>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</si>
  <si>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</si>
  <si>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</si>
  <si>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</si>
  <si>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</si>
  <si>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</si>
  <si>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</si>
  <si>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</si>
  <si>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</si>
  <si>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</si>
  <si>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</si>
  <si>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</si>
  <si>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</si>
  <si>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</si>
  <si>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</si>
  <si>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</si>
  <si>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</si>
  <si>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</si>
  <si>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</si>
  <si>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</si>
  <si>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</si>
  <si>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</si>
  <si>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</si>
  <si>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</si>
  <si>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</si>
  <si>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</si>
  <si>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</si>
  <si>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</si>
  <si>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</si>
  <si>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</si>
  <si>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</si>
  <si>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</si>
  <si>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</si>
  <si>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</si>
  <si>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</si>
  <si>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</si>
  <si>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</si>
  <si>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</si>
  <si>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</si>
  <si>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</si>
  <si>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</si>
  <si>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</si>
  <si>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</si>
  <si>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</si>
  <si>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</si>
  <si>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</si>
  <si>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</si>
  <si>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</si>
  <si>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</si>
  <si>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</si>
  <si>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</si>
  <si>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</si>
  <si>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</si>
  <si>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</si>
  <si>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</si>
  <si>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</si>
  <si>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</si>
  <si>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</si>
  <si>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</si>
  <si>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</si>
  <si>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</si>
  <si>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</si>
  <si>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</si>
  <si>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</si>
  <si>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</si>
  <si>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</si>
  <si>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</si>
  <si>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</si>
  <si>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</si>
  <si>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</si>
  <si>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</si>
  <si>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</si>
  <si>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</si>
  <si>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</si>
  <si>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</si>
  <si>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</si>
  <si>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</si>
  <si>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</si>
  <si>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</si>
  <si>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</si>
  <si>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</si>
  <si>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</si>
  <si>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</si>
  <si>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</si>
  <si>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</si>
  <si>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</si>
  <si>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</si>
  <si>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</si>
  <si>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</si>
  <si>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</si>
  <si>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</si>
  <si>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</si>
  <si>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</si>
  <si>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</si>
  <si>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</si>
  <si>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</si>
  <si>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</si>
  <si>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</si>
  <si>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</si>
  <si>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</si>
  <si>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</si>
  <si>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</si>
  <si>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</si>
  <si>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</si>
  <si>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</si>
  <si>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</si>
  <si>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</si>
  <si>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</si>
  <si>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</si>
  <si>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</si>
  <si>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</si>
  <si>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</si>
  <si>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</si>
  <si>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</si>
  <si>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</si>
  <si>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</si>
  <si>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</si>
  <si>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</si>
  <si>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</si>
  <si>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</si>
  <si>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</si>
  <si>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</si>
  <si>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</si>
  <si>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</si>
  <si>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</si>
  <si>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</si>
  <si>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</si>
  <si>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</si>
  <si>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</si>
  <si>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</si>
  <si>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</si>
  <si>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</si>
  <si>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</si>
  <si>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</si>
  <si>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</si>
  <si>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</si>
  <si>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</si>
  <si>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</si>
  <si>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</si>
  <si>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</si>
  <si>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</si>
  <si>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</si>
  <si>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</si>
  <si>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</si>
  <si>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</si>
  <si>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</si>
  <si>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</si>
  <si>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</si>
  <si>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</si>
  <si>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</si>
  <si>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</si>
  <si>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</si>
  <si>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</si>
  <si>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</si>
  <si>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</si>
  <si>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</si>
  <si>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</si>
  <si>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</si>
  <si>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</si>
  <si>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</si>
  <si>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</si>
  <si>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</si>
  <si>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</si>
  <si>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</si>
  <si>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</si>
  <si>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</si>
  <si>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</si>
  <si>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</si>
  <si>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</si>
  <si>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</si>
  <si>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</si>
  <si>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</si>
  <si>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</si>
  <si>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</si>
  <si>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</si>
  <si>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</si>
  <si>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</si>
  <si>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</si>
  <si>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</si>
  <si>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</si>
  <si>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</si>
  <si>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</si>
  <si>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</si>
  <si>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</si>
  <si>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</si>
  <si>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</si>
  <si>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</si>
  <si>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</si>
  <si>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</si>
  <si>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</si>
  <si>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</si>
  <si>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</si>
  <si>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</si>
  <si>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</si>
  <si>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</si>
  <si>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</si>
  <si>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</si>
  <si>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</si>
  <si>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</si>
  <si>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</si>
  <si>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</si>
  <si>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</si>
  <si>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</si>
  <si>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</si>
  <si>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</si>
  <si>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</si>
  <si>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</si>
  <si>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</si>
  <si>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</si>
  <si>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</si>
  <si>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</si>
  <si>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</si>
  <si>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</si>
  <si>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</si>
  <si>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</si>
  <si>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</si>
  <si>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</si>
  <si>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</si>
  <si>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</si>
  <si>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</si>
  <si>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</si>
  <si>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</si>
  <si>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</si>
  <si>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</si>
  <si>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</si>
  <si>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</si>
  <si>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</si>
  <si>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</si>
  <si>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</si>
  <si>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</si>
  <si>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</si>
  <si>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</si>
  <si>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</si>
  <si>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</si>
  <si>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</si>
  <si>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</si>
  <si>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</si>
  <si>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</si>
  <si>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</si>
  <si>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</si>
  <si>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</si>
  <si>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</si>
  <si>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</si>
  <si>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</si>
  <si>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</si>
  <si>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</si>
  <si>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</si>
  <si>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</si>
  <si>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</si>
  <si>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</si>
  <si>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</si>
  <si>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</si>
  <si>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</si>
  <si>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</si>
  <si>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</si>
  <si>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</si>
  <si>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</si>
  <si>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</si>
  <si>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</si>
  <si>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</si>
  <si>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</si>
  <si>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</si>
  <si>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</si>
  <si>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</si>
  <si>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</si>
  <si>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</si>
  <si>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</si>
  <si>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</si>
  <si>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</si>
  <si>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</si>
  <si>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</si>
  <si>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</si>
  <si>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</si>
  <si>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</si>
  <si>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</si>
  <si>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</si>
  <si>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</si>
  <si>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</si>
  <si>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</si>
  <si>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</si>
  <si>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</si>
  <si>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</si>
  <si>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</si>
  <si>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</si>
  <si>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</si>
  <si>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</si>
  <si>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</si>
  <si>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</si>
  <si>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</si>
  <si>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</si>
  <si>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</si>
  <si>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</si>
  <si>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</si>
  <si>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</si>
  <si>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</si>
  <si>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</si>
  <si>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</si>
  <si>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</si>
  <si>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</si>
  <si>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</si>
  <si>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</si>
  <si>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</si>
  <si>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</si>
  <si>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</si>
  <si>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</si>
  <si>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</si>
  <si>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</si>
  <si>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</si>
  <si>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</si>
  <si>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</si>
  <si>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</si>
  <si>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</si>
  <si>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</si>
  <si>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</si>
  <si>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</si>
  <si>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</si>
  <si>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</si>
  <si>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</si>
  <si>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</si>
  <si>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</si>
  <si>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</si>
  <si>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</si>
  <si>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</si>
  <si>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</si>
  <si>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</si>
  <si>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</si>
  <si>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</si>
  <si>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</si>
  <si>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</si>
  <si>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</si>
  <si>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</si>
  <si>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</si>
  <si>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</si>
  <si>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</si>
  <si>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</si>
  <si>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</si>
  <si>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</si>
  <si>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</si>
  <si>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</si>
  <si>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</si>
  <si>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</si>
  <si>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</si>
  <si>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</si>
  <si>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</si>
  <si>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</si>
  <si>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</si>
  <si>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</si>
  <si>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</si>
  <si>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</si>
  <si>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</si>
  <si>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</si>
  <si>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</si>
  <si>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</si>
  <si>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</si>
  <si>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</si>
  <si>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</si>
  <si>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</si>
  <si>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</si>
  <si>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</si>
  <si>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</si>
  <si>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</si>
  <si>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</si>
  <si>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</si>
  <si>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</si>
  <si>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</si>
  <si>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</si>
  <si>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</si>
  <si>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</si>
  <si>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</si>
  <si>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</si>
  <si>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</si>
  <si>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</si>
  <si>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</si>
  <si>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</si>
  <si>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</si>
  <si>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</si>
  <si>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</si>
  <si>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</si>
  <si>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</si>
  <si>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</si>
  <si>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</si>
  <si>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</si>
  <si>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</si>
  <si>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</si>
  <si>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</si>
  <si>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</si>
  <si>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</si>
  <si>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</si>
  <si>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</si>
  <si>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</si>
  <si>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</si>
  <si>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</si>
  <si>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</si>
  <si>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</si>
  <si>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</si>
  <si>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</si>
  <si>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</si>
  <si>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</si>
  <si>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</si>
  <si>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</si>
  <si>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</si>
  <si>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</si>
  <si>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</si>
  <si>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</si>
  <si>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</si>
  <si>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</si>
  <si>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</si>
  <si>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</si>
  <si>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</si>
  <si>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</si>
  <si>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</si>
  <si>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</si>
  <si>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</si>
  <si>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</si>
  <si>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</si>
  <si>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</si>
  <si>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</si>
  <si>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</si>
  <si>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</si>
  <si>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</si>
  <si>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</si>
  <si>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</si>
  <si>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</si>
  <si>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</si>
  <si>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</si>
  <si>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</si>
  <si>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</si>
  <si>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</si>
  <si>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</si>
  <si>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</si>
  <si>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</si>
  <si>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</si>
  <si>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</si>
  <si>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</si>
  <si>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</si>
  <si>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</si>
  <si>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</si>
  <si>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</si>
  <si>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</si>
  <si>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</si>
  <si>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</si>
  <si>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</si>
  <si>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</si>
  <si>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</si>
  <si>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</si>
  <si>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</si>
  <si>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</si>
  <si>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</si>
  <si>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</si>
  <si>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</si>
  <si>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</si>
  <si>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</si>
  <si>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</si>
  <si>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</si>
  <si>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</si>
  <si>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</si>
  <si>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</si>
  <si>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</si>
  <si>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</si>
  <si>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</si>
  <si>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</si>
  <si>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</si>
  <si>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</si>
  <si>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</si>
  <si>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</si>
  <si>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</si>
  <si>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</si>
  <si>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</si>
  <si>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</si>
  <si>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</si>
  <si>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</si>
  <si>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</si>
  <si>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</si>
  <si>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</si>
  <si>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</si>
  <si>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</si>
  <si>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</si>
  <si>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</si>
  <si>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</si>
  <si>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</si>
  <si>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</si>
  <si>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</si>
  <si>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</si>
  <si>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</si>
  <si>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</si>
  <si>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</si>
  <si>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</si>
  <si>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</si>
  <si>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</si>
  <si>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</si>
  <si>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</si>
  <si>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</si>
  <si>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</si>
  <si>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</si>
  <si>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</si>
  <si>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</si>
  <si>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</si>
  <si>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</si>
  <si>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</si>
  <si>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</si>
  <si>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</si>
  <si>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</si>
  <si>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</si>
  <si>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</si>
  <si>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</si>
  <si>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</si>
  <si>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</si>
  <si>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</si>
  <si>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</si>
  <si>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</si>
  <si>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</si>
  <si>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</si>
  <si>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</si>
  <si>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</si>
  <si>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</si>
  <si>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</si>
  <si>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</si>
  <si>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</si>
  <si>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</si>
  <si>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</si>
  <si>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</si>
  <si>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</si>
  <si>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</si>
  <si>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</si>
  <si>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</si>
  <si>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</si>
  <si>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</si>
  <si>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</si>
  <si>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</si>
  <si>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</si>
  <si>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</si>
  <si>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</si>
  <si>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</si>
  <si>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</si>
  <si>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</si>
  <si>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</si>
  <si>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</si>
  <si>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</si>
  <si>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</si>
  <si>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</si>
  <si>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</si>
  <si>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</si>
  <si>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</si>
  <si>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</si>
  <si>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</si>
  <si>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</si>
  <si>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</si>
  <si>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</si>
  <si>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</si>
  <si>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</si>
  <si>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</si>
  <si>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</si>
  <si>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</si>
  <si>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</si>
  <si>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</si>
  <si>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</si>
  <si>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</si>
  <si>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</si>
  <si>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</si>
  <si>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</si>
  <si>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</si>
  <si>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</si>
  <si>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</si>
  <si>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</si>
  <si>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</si>
  <si>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</si>
  <si>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</si>
  <si>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</si>
  <si>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</si>
  <si>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</si>
  <si>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</si>
  <si>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</si>
  <si>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</si>
  <si>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</si>
  <si>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</si>
  <si>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</si>
  <si>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</si>
  <si>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</si>
  <si>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</si>
  <si>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</si>
  <si>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</si>
  <si>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</si>
  <si>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</si>
  <si>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</si>
  <si>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</si>
  <si>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</si>
  <si>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</si>
  <si>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</si>
  <si>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</si>
  <si>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</si>
  <si>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</si>
  <si>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</si>
  <si>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</si>
  <si>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</si>
  <si>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</si>
  <si>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</si>
  <si>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</si>
  <si>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</si>
  <si>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</si>
  <si>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</si>
  <si>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</si>
  <si>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</si>
  <si>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</si>
  <si>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</si>
  <si>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</si>
  <si>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</si>
  <si>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</si>
  <si>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</si>
  <si>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</si>
  <si>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</si>
  <si>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</si>
  <si>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</si>
  <si>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</si>
  <si>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</si>
  <si>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</si>
  <si>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</si>
  <si>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</si>
  <si>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</si>
  <si>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</si>
  <si>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</si>
  <si>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</si>
  <si>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</si>
  <si>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</si>
  <si>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</si>
  <si>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</si>
  <si>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</si>
  <si>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</si>
  <si>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</si>
  <si>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</si>
  <si>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</si>
  <si>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</si>
  <si>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</si>
  <si>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</si>
  <si>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</si>
  <si>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</si>
  <si>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</si>
  <si>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</si>
  <si>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</si>
  <si>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</si>
  <si>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</si>
  <si>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</si>
  <si>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</si>
  <si>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</si>
  <si>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</si>
  <si>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</si>
  <si>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</si>
  <si>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</si>
  <si>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</si>
  <si>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</si>
  <si>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</si>
  <si>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</si>
  <si>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</si>
  <si>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</si>
  <si>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</si>
  <si>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</si>
  <si>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</si>
  <si>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</si>
  <si>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</si>
  <si>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</si>
  <si>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</si>
  <si>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</si>
  <si>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</si>
  <si>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</si>
  <si>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</si>
  <si>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</si>
  <si>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</si>
  <si>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</si>
  <si>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</si>
  <si>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</si>
  <si>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</si>
  <si>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</si>
  <si>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</si>
  <si>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</si>
  <si>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</si>
  <si>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</si>
  <si>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</si>
  <si>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</si>
  <si>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</si>
  <si>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</si>
  <si>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</si>
  <si>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</si>
  <si>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</si>
  <si>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</si>
  <si>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</si>
  <si>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</si>
  <si>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</si>
  <si>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</si>
  <si>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</si>
  <si>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</si>
  <si>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</si>
  <si>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</si>
  <si>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</si>
  <si>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</si>
  <si>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</si>
  <si>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</si>
  <si>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</si>
  <si>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</si>
  <si>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</si>
  <si>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</si>
  <si>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</si>
  <si>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</si>
  <si>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</si>
  <si>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</si>
  <si>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</si>
  <si>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</si>
  <si>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</si>
  <si>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</si>
  <si>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</si>
  <si>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</si>
  <si>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</si>
  <si>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</si>
  <si>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</si>
  <si>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</si>
  <si>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</si>
  <si>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</si>
  <si>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</si>
  <si>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</si>
  <si>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</si>
  <si>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</si>
  <si>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</si>
  <si>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</si>
  <si>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</si>
  <si>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</si>
  <si>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</si>
  <si>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</si>
  <si>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</si>
  <si>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</si>
  <si>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</si>
  <si>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</si>
  <si>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</si>
  <si>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</si>
  <si>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</si>
  <si>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</si>
  <si>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</si>
  <si>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</si>
  <si>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</si>
  <si>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</si>
  <si>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</si>
  <si>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</si>
  <si>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</si>
  <si>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</si>
  <si>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</si>
  <si>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</si>
  <si>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</si>
  <si>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</si>
  <si>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</si>
  <si>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</si>
  <si>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</si>
  <si>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</si>
  <si>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</si>
  <si>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</si>
  <si>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</si>
  <si>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</si>
  <si>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</si>
  <si>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</si>
  <si>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</si>
  <si>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</si>
  <si>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</si>
  <si>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</si>
  <si>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</si>
  <si>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</si>
  <si>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</si>
  <si>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</si>
  <si>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</si>
  <si>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</si>
  <si>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</si>
  <si>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</si>
  <si>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</si>
  <si>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</si>
  <si>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</si>
  <si>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</si>
  <si>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</si>
  <si>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</si>
  <si>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</si>
  <si>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</si>
  <si>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</si>
  <si>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</si>
  <si>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</si>
  <si>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</si>
  <si>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</si>
  <si>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</si>
  <si>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</si>
  <si>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</si>
  <si>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</si>
  <si>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</si>
  <si>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</si>
  <si>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</si>
  <si>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</si>
  <si>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</si>
  <si>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</si>
  <si>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</si>
  <si>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</si>
  <si>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</si>
  <si>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</si>
  <si>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</si>
  <si>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</si>
  <si>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</si>
  <si>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</si>
  <si>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</si>
  <si>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</si>
  <si>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</si>
  <si>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</si>
  <si>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</si>
  <si>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</si>
  <si>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</si>
  <si>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</si>
  <si>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</si>
  <si>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</si>
  <si>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</si>
  <si>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</si>
  <si>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</si>
  <si>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</si>
  <si>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</si>
  <si>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</si>
  <si>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</si>
  <si>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</si>
  <si>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</si>
  <si>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</si>
  <si>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</si>
  <si>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</si>
  <si>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</si>
  <si>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</si>
  <si>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</si>
  <si>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</si>
  <si>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</si>
  <si>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</si>
  <si>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</si>
  <si>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</si>
  <si>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</si>
  <si>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</si>
  <si>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</si>
  <si>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</si>
  <si>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</si>
  <si>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</si>
  <si>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</si>
  <si>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</si>
  <si>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</si>
  <si>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</si>
  <si>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</si>
  <si>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</si>
  <si>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</si>
  <si>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</si>
  <si>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</si>
  <si>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</si>
  <si>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</si>
  <si>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</si>
  <si>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</si>
  <si>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</si>
  <si>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</si>
  <si>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</si>
  <si>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</si>
  <si>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</si>
  <si>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</si>
  <si>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</si>
  <si>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</si>
  <si>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</si>
  <si>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</si>
  <si>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</si>
  <si>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</si>
  <si>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</si>
  <si>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</si>
  <si>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</si>
  <si>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</si>
  <si>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</si>
  <si>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</si>
  <si>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</si>
  <si>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</si>
  <si>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</si>
  <si>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</si>
  <si>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</si>
  <si>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</si>
  <si>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</si>
  <si>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</si>
  <si>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</si>
  <si>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</si>
  <si>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</si>
  <si>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</si>
  <si>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</si>
  <si>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</si>
  <si>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</si>
  <si>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</si>
  <si>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</si>
  <si>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</si>
  <si>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</si>
  <si>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</si>
  <si>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</si>
  <si>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</si>
  <si>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</si>
  <si>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</si>
  <si>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</si>
  <si>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</si>
  <si>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</si>
  <si>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</si>
  <si>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</si>
  <si>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</si>
  <si>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</si>
  <si>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</si>
  <si>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</si>
  <si>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</si>
  <si>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</si>
  <si>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</si>
  <si>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</si>
  <si>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</si>
  <si>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</si>
  <si>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</si>
  <si>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</si>
  <si>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</si>
  <si>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</si>
  <si>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</si>
  <si>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</si>
  <si>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</si>
  <si>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</si>
  <si>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</si>
  <si>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</si>
  <si>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</si>
  <si>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</si>
  <si>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</si>
  <si>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</si>
  <si>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</si>
  <si>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</si>
  <si>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</si>
  <si>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</si>
  <si>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</si>
  <si>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</si>
  <si>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</si>
  <si>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</si>
  <si>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</si>
  <si>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</si>
  <si>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</si>
  <si>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</si>
  <si>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</si>
  <si>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</si>
  <si>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</si>
  <si>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</si>
  <si>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</si>
  <si>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</si>
  <si>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</si>
  <si>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</si>
  <si>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</si>
  <si>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</si>
  <si>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</si>
  <si>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</si>
  <si>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</si>
  <si>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</si>
  <si>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</si>
  <si>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</si>
  <si>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</si>
  <si>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</si>
  <si>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</si>
  <si>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</si>
  <si>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</si>
  <si>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</si>
  <si>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</si>
  <si>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</si>
  <si>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</si>
  <si>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</si>
  <si>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</si>
  <si>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</si>
  <si>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</si>
  <si>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</si>
  <si>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</si>
  <si>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</si>
  <si>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</si>
  <si>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</si>
  <si>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</si>
  <si>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</si>
  <si>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</si>
  <si>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</si>
  <si>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</si>
  <si>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</si>
  <si>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</si>
  <si>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</si>
  <si>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</si>
  <si>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</si>
  <si>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</si>
  <si>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</si>
  <si>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</si>
  <si>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</si>
  <si>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</si>
  <si>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</si>
  <si>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</si>
  <si>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</si>
  <si>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</si>
  <si>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</si>
  <si>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</si>
  <si>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</si>
  <si>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</si>
  <si>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</si>
  <si>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</si>
  <si>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</si>
  <si>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</si>
  <si>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</si>
  <si>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</si>
  <si>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</si>
  <si>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</si>
  <si>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</si>
  <si>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</si>
  <si>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</si>
  <si>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</si>
  <si>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</si>
  <si>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</si>
  <si>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</si>
  <si>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</si>
  <si>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</si>
  <si>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</si>
  <si>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</si>
  <si>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</si>
  <si>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</si>
  <si>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</si>
  <si>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</si>
  <si>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</si>
  <si>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</si>
  <si>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</si>
  <si>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</si>
  <si>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</si>
  <si>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</si>
  <si>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</si>
  <si>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</si>
  <si>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</si>
  <si>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</si>
  <si>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</si>
  <si>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</si>
  <si>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</si>
  <si>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</si>
  <si>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</si>
  <si>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</si>
  <si>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</si>
  <si>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</si>
  <si>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</si>
  <si>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</si>
  <si>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</si>
  <si>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</si>
  <si>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</si>
  <si>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</si>
  <si>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</si>
  <si>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</si>
  <si>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</si>
  <si>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</si>
  <si>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</si>
  <si>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</si>
  <si>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</si>
  <si>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</si>
  <si>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</si>
  <si>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</si>
  <si>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</si>
  <si>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</si>
  <si>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</si>
  <si>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</si>
  <si>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</si>
  <si>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</si>
  <si>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</si>
  <si>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</si>
  <si>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</si>
  <si>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</si>
  <si>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</si>
  <si>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</si>
  <si>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</si>
  <si>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</si>
  <si>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</si>
  <si>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</si>
  <si>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</si>
  <si>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</si>
  <si>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</si>
  <si>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</si>
  <si>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</si>
  <si>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</si>
  <si>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</si>
  <si>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</si>
  <si>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</si>
  <si>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</si>
  <si>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</si>
  <si>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</si>
  <si>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</si>
  <si>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</si>
  <si>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</si>
  <si>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</si>
  <si>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</si>
  <si>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</si>
  <si>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</si>
  <si>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</si>
  <si>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</si>
  <si>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</si>
  <si>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</si>
  <si>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</si>
  <si>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</si>
  <si>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</si>
  <si>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</si>
  <si>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</si>
  <si>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</si>
  <si>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</si>
  <si>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</si>
  <si>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</si>
  <si>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</si>
  <si>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</si>
  <si>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</si>
  <si>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</si>
  <si>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</si>
  <si>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</si>
  <si>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</si>
  <si>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</si>
  <si>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</si>
  <si>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</si>
  <si>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</si>
  <si>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</si>
  <si>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</si>
  <si>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</si>
  <si>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</si>
  <si>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</si>
  <si>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</si>
  <si>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</si>
  <si>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</si>
  <si>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</si>
  <si>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</si>
  <si>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</si>
  <si>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</si>
  <si>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</si>
  <si>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</si>
  <si>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</si>
  <si>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</si>
  <si>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</si>
  <si>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</si>
  <si>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</si>
  <si>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</si>
  <si>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</si>
  <si>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</si>
  <si>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</si>
  <si>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</si>
  <si>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</si>
  <si>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</si>
  <si>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</si>
  <si>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</si>
  <si>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</si>
  <si>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</si>
  <si>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</si>
  <si>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</si>
  <si>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</si>
  <si>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</si>
  <si>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</si>
  <si>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</si>
  <si>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</si>
  <si>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</si>
  <si>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</si>
  <si>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</si>
  <si>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</si>
  <si>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</si>
  <si>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</si>
  <si>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</si>
  <si>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</si>
  <si>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</si>
  <si>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</si>
  <si>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</si>
  <si>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</si>
  <si>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</si>
  <si>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</si>
  <si>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</si>
  <si>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</si>
  <si>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</si>
  <si>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</si>
  <si>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</si>
  <si>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</si>
  <si>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</si>
  <si>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</si>
  <si>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</si>
  <si>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</si>
  <si>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</si>
  <si>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</si>
  <si>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</si>
  <si>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</si>
  <si>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</si>
  <si>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</si>
  <si>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</si>
  <si>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</si>
  <si>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</si>
  <si>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</si>
  <si>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</si>
  <si>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</si>
  <si>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</si>
  <si>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</si>
  <si>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</si>
  <si>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</si>
  <si>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</si>
  <si>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</si>
  <si>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</si>
  <si>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</si>
  <si>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</si>
  <si>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</si>
  <si>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</si>
  <si>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</si>
  <si>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</si>
  <si>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</si>
  <si>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</si>
  <si>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</si>
  <si>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</si>
  <si>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</si>
  <si>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</si>
  <si>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</si>
  <si>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</si>
  <si>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</si>
  <si>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</si>
  <si>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</si>
  <si>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</si>
  <si>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</si>
  <si>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</si>
  <si>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</si>
  <si>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</si>
  <si>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</si>
  <si>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</si>
  <si>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</si>
  <si>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</si>
  <si>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</si>
  <si>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</si>
  <si>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</si>
  <si>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</si>
  <si>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</si>
  <si>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</si>
  <si>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</si>
  <si>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</si>
  <si>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</si>
  <si>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</si>
  <si>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</si>
  <si>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</si>
  <si>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</si>
  <si>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</si>
  <si>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</si>
  <si>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</si>
  <si>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</si>
  <si>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</si>
  <si>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</si>
  <si>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</si>
  <si>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</si>
  <si>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</si>
  <si>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</si>
  <si>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</si>
  <si>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</si>
  <si>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</si>
  <si>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</si>
  <si>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</si>
  <si>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</si>
  <si>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</si>
  <si>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</si>
  <si>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</si>
  <si>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</si>
  <si>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</si>
  <si>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</si>
  <si>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</si>
  <si>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</si>
  <si>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</si>
  <si>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</si>
  <si>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</si>
  <si>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</si>
  <si>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</si>
  <si>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</si>
  <si>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</si>
  <si>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</si>
  <si>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</si>
  <si>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</si>
  <si>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</si>
  <si>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</si>
  <si>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</si>
  <si>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</si>
  <si>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</si>
  <si>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</si>
  <si>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</si>
  <si>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</si>
  <si>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</si>
  <si>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</si>
  <si>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</si>
  <si>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</si>
  <si>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</si>
  <si>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</si>
  <si>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</si>
  <si>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</si>
  <si>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</si>
  <si>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</si>
  <si>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</si>
  <si>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</si>
  <si>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</si>
  <si>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</si>
  <si>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</si>
  <si>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</si>
  <si>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</si>
  <si>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</si>
  <si>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</si>
  <si>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</si>
  <si>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</si>
  <si>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</si>
  <si>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</si>
  <si>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</si>
  <si>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</si>
  <si>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</si>
  <si>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</si>
  <si>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</si>
  <si>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</si>
  <si>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</si>
  <si>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</si>
  <si>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</si>
  <si>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</si>
  <si>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</si>
  <si>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</si>
  <si>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</si>
  <si>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</si>
  <si>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</si>
  <si>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</si>
  <si>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</si>
  <si>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</si>
  <si>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</si>
  <si>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</si>
  <si>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</si>
  <si>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</si>
  <si>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</si>
  <si>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</si>
  <si>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</si>
  <si>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</si>
  <si>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</si>
  <si>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</si>
  <si>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</si>
  <si>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</si>
  <si>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</si>
  <si>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</si>
  <si>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</si>
  <si>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</si>
  <si>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</si>
  <si>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</si>
  <si>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</si>
  <si>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</si>
  <si>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</si>
  <si>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</si>
  <si>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</si>
  <si>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</si>
  <si>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</si>
  <si>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</si>
  <si>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</si>
  <si>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</si>
  <si>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</si>
  <si>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</si>
  <si>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</si>
  <si>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</si>
  <si>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</si>
  <si>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</si>
  <si>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</si>
  <si>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</si>
  <si>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</si>
  <si>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</si>
  <si>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</si>
  <si>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</si>
  <si>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</si>
  <si>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</si>
  <si>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</si>
  <si>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</si>
  <si>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</si>
  <si>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</si>
  <si>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</si>
  <si>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</si>
  <si>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</si>
  <si>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</si>
  <si>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</si>
  <si>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</si>
  <si>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</si>
  <si>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</si>
  <si>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</si>
  <si>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</si>
  <si>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</si>
  <si>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</si>
  <si>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</si>
  <si>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</si>
  <si>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</si>
  <si>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</si>
  <si>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</si>
  <si>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</si>
  <si>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</si>
  <si>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</si>
  <si>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</si>
  <si>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</si>
  <si>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</si>
  <si>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</si>
  <si>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</si>
  <si>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</si>
  <si>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</si>
  <si>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</si>
  <si>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</si>
  <si>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</si>
  <si>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</si>
  <si>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</si>
  <si>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</si>
  <si>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</si>
  <si>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</si>
  <si>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</si>
  <si>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</si>
  <si>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</si>
  <si>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</si>
  <si>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</si>
  <si>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</si>
  <si>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</si>
  <si>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</si>
  <si>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</si>
  <si>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</si>
  <si>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</si>
  <si>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</si>
  <si>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</si>
  <si>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</si>
  <si>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</si>
  <si>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</si>
  <si>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</si>
  <si>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</si>
  <si>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</si>
  <si>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</si>
  <si>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</si>
  <si>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</si>
  <si>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</si>
  <si>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</si>
  <si>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</si>
  <si>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</si>
  <si>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</si>
  <si>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</si>
  <si>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</si>
  <si>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</si>
  <si>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</si>
  <si>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</si>
  <si>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</si>
  <si>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</si>
  <si>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</si>
  <si>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</si>
  <si>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</si>
  <si>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</si>
  <si>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</si>
  <si>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</si>
  <si>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</si>
  <si>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</si>
  <si>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</si>
  <si>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</si>
  <si>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</si>
  <si>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</si>
  <si>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</si>
  <si>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</si>
  <si>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</si>
  <si>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</si>
  <si>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</si>
  <si>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</si>
  <si>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</si>
  <si>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</si>
  <si>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</si>
  <si>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</si>
  <si>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</si>
  <si>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</si>
  <si>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</si>
  <si>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</si>
  <si>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</si>
  <si>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</si>
  <si>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</si>
  <si>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</si>
  <si>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</si>
  <si>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</si>
  <si>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</si>
  <si>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</si>
  <si>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</si>
  <si>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</si>
  <si>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</si>
  <si>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</si>
  <si>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</si>
  <si>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</si>
  <si>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</si>
  <si>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</si>
  <si>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</si>
  <si>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</si>
  <si>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</si>
  <si>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</si>
  <si>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</si>
  <si>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</si>
  <si>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</si>
  <si>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</si>
  <si>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</si>
  <si>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</si>
  <si>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</si>
  <si>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</si>
  <si>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</si>
  <si>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</si>
  <si>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</si>
  <si>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</si>
  <si>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</si>
  <si>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</si>
  <si>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</si>
  <si>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</si>
  <si>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</si>
  <si>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</si>
  <si>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</si>
  <si>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</si>
  <si>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</si>
  <si>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</si>
  <si>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</si>
  <si>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</si>
  <si>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</si>
  <si>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</si>
  <si>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</si>
  <si>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</si>
  <si>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</si>
  <si>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</si>
  <si>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</si>
  <si>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</si>
  <si>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</si>
  <si>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</si>
  <si>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</si>
  <si>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</si>
  <si>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</si>
  <si>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</si>
  <si>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</si>
  <si>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</si>
  <si>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</si>
  <si>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</si>
  <si>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</si>
  <si>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</si>
  <si>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</si>
  <si>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</si>
  <si>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</si>
  <si>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</si>
  <si>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</si>
  <si>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</si>
  <si>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</si>
  <si>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</si>
  <si>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</si>
  <si>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</si>
  <si>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</si>
  <si>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</si>
  <si>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</si>
  <si>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</si>
  <si>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</si>
  <si>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</si>
  <si>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</si>
  <si>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</si>
  <si>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</si>
  <si>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</si>
  <si>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</si>
  <si>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</si>
  <si>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</si>
  <si>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</si>
  <si>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</si>
  <si>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</si>
  <si>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</si>
  <si>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</si>
  <si>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</si>
  <si>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</si>
  <si>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</si>
  <si>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</si>
  <si>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</si>
  <si>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</si>
  <si>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</si>
  <si>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</si>
  <si>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</si>
  <si>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</si>
  <si>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</si>
  <si>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</si>
  <si>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</si>
  <si>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</si>
  <si>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</si>
  <si>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</si>
  <si>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</si>
  <si>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</si>
  <si>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</si>
  <si>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</si>
  <si>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</si>
  <si>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</si>
  <si>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</si>
  <si>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</si>
  <si>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</si>
  <si>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</si>
  <si>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</si>
  <si>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</si>
  <si>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</si>
  <si>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</si>
  <si>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</si>
  <si>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</si>
  <si>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</si>
  <si>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</si>
  <si>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</si>
  <si>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</si>
  <si>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</si>
  <si>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</si>
  <si>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</si>
  <si>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</si>
  <si>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</si>
  <si>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</si>
  <si>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</si>
  <si>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</si>
  <si>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</si>
  <si>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</si>
  <si>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</si>
  <si>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</si>
  <si>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</si>
  <si>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</si>
  <si>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</si>
  <si>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</si>
  <si>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</si>
  <si>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</si>
  <si>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</si>
  <si>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</si>
  <si>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</si>
  <si>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</si>
  <si>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</si>
  <si>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</si>
  <si>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</si>
  <si>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</si>
  <si>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</si>
  <si>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</si>
  <si>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</si>
  <si>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</si>
  <si>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</si>
  <si>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</si>
  <si>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</si>
  <si>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</si>
  <si>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</si>
  <si>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</si>
  <si>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</si>
  <si>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</si>
  <si>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</si>
  <si>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</si>
  <si>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</si>
  <si>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</si>
  <si>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</si>
  <si>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</si>
  <si>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</si>
  <si>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</si>
  <si>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</si>
  <si>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</si>
  <si>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</si>
  <si>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</si>
  <si>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</si>
  <si>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</si>
  <si>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</si>
  <si>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</si>
  <si>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</si>
  <si>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</si>
  <si>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</si>
  <si>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</si>
  <si>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</si>
  <si>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</si>
  <si>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</si>
  <si>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</si>
  <si>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</si>
  <si>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</si>
  <si>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</si>
  <si>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</si>
  <si>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</si>
  <si>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</si>
  <si>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</si>
  <si>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</si>
  <si>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</si>
  <si>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</si>
  <si>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</si>
  <si>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</si>
  <si>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</si>
  <si>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</si>
  <si>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</si>
  <si>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</si>
  <si>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</si>
  <si>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</si>
  <si>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</si>
  <si>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</si>
  <si>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</si>
  <si>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</si>
  <si>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</si>
  <si>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</si>
  <si>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</si>
  <si>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</si>
  <si>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</si>
  <si>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</si>
  <si>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</si>
  <si>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</si>
  <si>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</si>
  <si>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</si>
  <si>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</si>
  <si>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</si>
  <si>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</si>
  <si>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</si>
  <si>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</si>
  <si>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</si>
  <si>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</si>
  <si>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</si>
  <si>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</si>
  <si>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</si>
  <si>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</si>
  <si>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</si>
  <si>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</si>
  <si>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</si>
  <si>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</si>
  <si>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</si>
  <si>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</si>
  <si>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</si>
  <si>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</si>
  <si>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</si>
  <si>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</si>
  <si>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</si>
  <si>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</si>
  <si>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</si>
  <si>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</si>
  <si>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</si>
  <si>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</si>
  <si>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</si>
  <si>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</si>
  <si>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</si>
  <si>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</si>
  <si>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</si>
  <si>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</si>
  <si>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</si>
  <si>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</si>
  <si>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</si>
  <si>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</si>
  <si>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</si>
  <si>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</si>
  <si>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</si>
  <si>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</si>
  <si>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</si>
  <si>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</si>
  <si>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</si>
  <si>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</si>
  <si>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</si>
  <si>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</si>
  <si>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</si>
  <si>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</si>
  <si>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</si>
  <si>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</si>
  <si>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</si>
  <si>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</si>
  <si>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</si>
  <si>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</si>
  <si>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</si>
  <si>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</si>
  <si>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</si>
  <si>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</si>
  <si>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</si>
  <si>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</si>
  <si>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</si>
  <si>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</si>
  <si>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</si>
  <si>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</si>
  <si>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</si>
  <si>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</si>
  <si>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</si>
  <si>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</si>
  <si>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</si>
  <si>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</si>
  <si>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</si>
  <si>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</si>
  <si>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</si>
  <si>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</si>
  <si>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</si>
  <si>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</si>
  <si>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</si>
  <si>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</si>
  <si>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</si>
  <si>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</si>
  <si>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</si>
  <si>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</si>
  <si>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</si>
  <si>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</si>
  <si>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</si>
  <si>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</si>
  <si>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</si>
  <si>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</si>
  <si>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</si>
  <si>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</si>
  <si>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</si>
  <si>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</si>
  <si>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</si>
  <si>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</si>
  <si>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</si>
  <si>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</si>
  <si>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</si>
  <si>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</si>
  <si>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</si>
  <si>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</si>
  <si>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</si>
  <si>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</si>
  <si>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</si>
  <si>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</si>
  <si>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</si>
  <si>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</si>
  <si>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</si>
  <si>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</si>
  <si>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</si>
  <si>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</si>
  <si>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</si>
  <si>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</si>
  <si>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</si>
  <si>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</si>
  <si>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</si>
  <si>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</si>
  <si>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</si>
  <si>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</si>
  <si>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</si>
  <si>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</si>
  <si>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</si>
  <si>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</si>
  <si>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</si>
  <si>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</si>
  <si>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</si>
  <si>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</si>
  <si>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</si>
  <si>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</si>
  <si>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</si>
  <si>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</si>
  <si>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</si>
  <si>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</si>
  <si>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</si>
  <si>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</si>
  <si>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</si>
  <si>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</si>
  <si>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</si>
  <si>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</si>
  <si>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</si>
  <si>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</si>
  <si>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</si>
  <si>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</si>
  <si>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</si>
  <si>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</si>
  <si>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</si>
  <si>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</si>
  <si>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</si>
  <si>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</si>
  <si>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</si>
  <si>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</si>
  <si>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</si>
  <si>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</si>
  <si>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</si>
  <si>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</si>
  <si>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</si>
  <si>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</si>
  <si>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</si>
  <si>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</si>
  <si>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</si>
  <si>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</si>
  <si>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</si>
  <si>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</si>
  <si>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</si>
  <si>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</si>
  <si>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</si>
  <si>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</si>
  <si>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</si>
  <si>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</si>
  <si>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</si>
  <si>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</si>
  <si>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</si>
  <si>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</si>
  <si>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</si>
  <si>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</si>
  <si>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</si>
  <si>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</si>
  <si>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</si>
  <si>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</si>
  <si>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</si>
  <si>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</si>
  <si>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</si>
  <si>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</si>
  <si>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</si>
  <si>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</si>
  <si>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</si>
  <si>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</si>
  <si>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</si>
  <si>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</si>
  <si>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</si>
  <si>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</si>
  <si>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</si>
  <si>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</si>
  <si>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</si>
  <si>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</si>
  <si>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</si>
  <si>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</si>
  <si>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</si>
  <si>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</si>
  <si>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</si>
  <si>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</si>
  <si>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</si>
  <si>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</si>
  <si>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</si>
  <si>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</si>
  <si>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</si>
  <si>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</si>
  <si>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</si>
  <si>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</si>
  <si>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</si>
  <si>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</si>
  <si>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</si>
  <si>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</si>
  <si>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</si>
  <si>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</si>
  <si>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</si>
  <si>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</si>
  <si>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</si>
  <si>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</si>
  <si>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</si>
  <si>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</si>
  <si>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</si>
  <si>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</si>
  <si>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</si>
  <si>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</si>
  <si>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</si>
  <si>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</si>
  <si>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</si>
  <si>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</si>
  <si>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</si>
  <si>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</si>
  <si>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</si>
  <si>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</si>
  <si>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</si>
  <si>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</si>
  <si>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</si>
  <si>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</si>
  <si>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</si>
  <si>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</si>
  <si>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</si>
  <si>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</si>
  <si>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</si>
  <si>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</si>
  <si>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</si>
  <si>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</si>
  <si>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</si>
  <si>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</si>
  <si>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</si>
  <si>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</si>
  <si>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</si>
  <si>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</si>
  <si>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</si>
  <si>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</si>
  <si>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</si>
  <si>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</si>
  <si>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</si>
  <si>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</si>
  <si>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</si>
  <si>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</si>
  <si>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</si>
  <si>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</si>
  <si>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</si>
  <si>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</si>
  <si>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</si>
  <si>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</si>
  <si>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</si>
  <si>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</si>
  <si>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</si>
  <si>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</si>
  <si>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</si>
  <si>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</si>
  <si>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</si>
  <si>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</si>
  <si>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</si>
  <si>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</si>
  <si>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</si>
  <si>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</si>
  <si>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</si>
  <si>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</si>
  <si>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</si>
  <si>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</si>
  <si>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</si>
  <si>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</si>
  <si>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</si>
  <si>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</si>
  <si>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</si>
  <si>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</si>
  <si>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</si>
  <si>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</si>
  <si>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</si>
  <si>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</si>
  <si>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</si>
  <si>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</si>
  <si>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</si>
  <si>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</si>
  <si>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</si>
  <si>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</si>
  <si>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</si>
  <si>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</si>
  <si>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</si>
  <si>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</si>
  <si>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</si>
  <si>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</si>
  <si>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</si>
  <si>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</si>
  <si>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</si>
  <si>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</si>
  <si>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</si>
  <si>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</si>
  <si>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</si>
  <si>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</si>
  <si>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</si>
  <si>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</si>
  <si>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</si>
  <si>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</si>
  <si>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</si>
  <si>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</si>
  <si>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</si>
  <si>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</si>
  <si>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</si>
  <si>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</si>
  <si>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</si>
  <si>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</si>
  <si>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</si>
  <si>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</si>
  <si>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</si>
  <si>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</si>
  <si>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</si>
  <si>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</si>
  <si>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</si>
  <si>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</si>
  <si>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</si>
  <si>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</si>
  <si>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</si>
  <si>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</si>
  <si>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</si>
  <si>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</si>
  <si>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</si>
  <si>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</si>
  <si>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</si>
  <si>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</si>
  <si>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</si>
  <si>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</si>
  <si>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</si>
  <si>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</si>
  <si>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</si>
  <si>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</si>
  <si>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</si>
  <si>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</si>
  <si>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</si>
  <si>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</si>
  <si>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</si>
  <si>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</si>
  <si>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</si>
  <si>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</si>
  <si>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</si>
  <si>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</si>
  <si>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</si>
  <si>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</si>
  <si>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</si>
  <si>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</si>
  <si>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</si>
  <si>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</si>
  <si>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</si>
  <si>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</si>
  <si>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</si>
  <si>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</si>
  <si>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</si>
  <si>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</si>
  <si>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</si>
  <si>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</si>
  <si>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</si>
  <si>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</si>
  <si>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</si>
  <si>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</si>
  <si>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</si>
  <si>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</si>
  <si>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</si>
  <si>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</si>
  <si>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</si>
  <si>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</si>
  <si>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</si>
  <si>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</si>
  <si>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</si>
  <si>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</si>
  <si>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</si>
  <si>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</si>
  <si>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</si>
  <si>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</si>
  <si>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</si>
  <si>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</si>
  <si>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</si>
  <si>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</si>
  <si>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</si>
  <si>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</si>
  <si>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</si>
  <si>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</si>
  <si>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</si>
  <si>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</si>
  <si>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</si>
  <si>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</si>
  <si>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</si>
  <si>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</si>
  <si>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</si>
  <si>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</si>
  <si>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</si>
  <si>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</si>
  <si>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</si>
  <si>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</si>
  <si>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</si>
  <si>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</si>
  <si>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</si>
  <si>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</si>
  <si>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</si>
  <si>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</si>
  <si>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</si>
  <si>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</si>
  <si>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</si>
  <si>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</si>
  <si>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</si>
  <si>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</si>
  <si>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</si>
  <si>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</si>
  <si>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</si>
  <si>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</si>
  <si>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</si>
  <si>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</si>
  <si>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</si>
  <si>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</si>
  <si>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</si>
  <si>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</si>
  <si>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</si>
  <si>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</si>
  <si>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</si>
  <si>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</si>
  <si>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</si>
  <si>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</si>
  <si>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</si>
  <si>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</si>
  <si>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</si>
  <si>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</si>
  <si>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</si>
  <si>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</si>
  <si>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</si>
  <si>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</si>
  <si>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</si>
  <si>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</si>
  <si>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</si>
  <si>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</si>
  <si>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</si>
  <si>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</si>
  <si>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</si>
  <si>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</si>
  <si>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</si>
  <si>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</si>
  <si>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</si>
  <si>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</si>
  <si>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</si>
  <si>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</si>
  <si>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</si>
  <si>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</si>
  <si>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</si>
  <si>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</si>
  <si>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</si>
  <si>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</si>
  <si>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</si>
  <si>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</si>
  <si>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</si>
  <si>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</si>
  <si>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</si>
  <si>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</si>
  <si>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</si>
  <si>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</si>
  <si>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</si>
  <si>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</si>
  <si>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</si>
  <si>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</si>
  <si>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</si>
  <si>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</si>
  <si>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</si>
  <si>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</si>
  <si>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</si>
  <si>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</si>
  <si>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</si>
  <si>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</si>
  <si>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</si>
  <si>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</si>
  <si>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</si>
  <si>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</si>
  <si>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</si>
  <si>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</si>
  <si>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</si>
  <si>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</si>
  <si>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</si>
  <si>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</si>
  <si>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</si>
  <si>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</si>
  <si>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</si>
  <si>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</si>
  <si>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</si>
  <si>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</si>
  <si>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</si>
  <si>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</si>
  <si>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</si>
  <si>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</si>
  <si>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</si>
  <si>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</si>
  <si>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</si>
  <si>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</si>
  <si>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</si>
  <si>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</si>
  <si>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</si>
  <si>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</si>
  <si>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</si>
  <si>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</si>
  <si>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</si>
  <si>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</si>
  <si>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</si>
  <si>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</si>
  <si>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</si>
  <si>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</si>
  <si>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</si>
  <si>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</si>
  <si>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</si>
  <si>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</si>
  <si>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</si>
  <si>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</si>
  <si>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</si>
  <si>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</si>
  <si>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</si>
  <si>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</si>
  <si>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</si>
  <si>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</si>
  <si>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</si>
  <si>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</si>
  <si>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</si>
  <si>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</si>
  <si>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</si>
  <si>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</si>
  <si>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</si>
  <si>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</si>
  <si>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</si>
  <si>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</si>
  <si>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</si>
  <si>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</si>
  <si>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</si>
  <si>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</si>
  <si>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</si>
  <si>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</si>
  <si>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</si>
  <si>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</si>
  <si>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</si>
  <si>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</si>
  <si>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</si>
  <si>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</si>
  <si>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</si>
  <si>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</si>
  <si>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</si>
  <si>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</si>
  <si>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</si>
  <si>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</si>
  <si>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</si>
  <si>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</si>
  <si>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</si>
  <si>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</si>
  <si>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</si>
  <si>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</si>
  <si>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</si>
  <si>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</si>
  <si>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</si>
  <si>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</si>
  <si>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</si>
  <si>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</si>
  <si>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</si>
  <si>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</si>
  <si>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</si>
  <si>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</si>
  <si>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</si>
  <si>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</si>
  <si>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</si>
  <si>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</si>
  <si>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</si>
  <si>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</si>
  <si>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</si>
  <si>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</si>
  <si>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</si>
  <si>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</si>
  <si>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</si>
  <si>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</si>
  <si>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</si>
  <si>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</si>
  <si>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</si>
  <si>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</si>
  <si>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</si>
  <si>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</si>
  <si>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</si>
  <si>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</si>
  <si>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</si>
  <si>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</si>
  <si>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</si>
  <si>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</si>
  <si>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</si>
  <si>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</si>
  <si>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</si>
  <si>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</si>
  <si>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</si>
  <si>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</si>
  <si>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</si>
  <si>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</si>
  <si>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</si>
  <si>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</si>
  <si>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</si>
  <si>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</si>
  <si>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</si>
  <si>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</si>
  <si>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</si>
  <si>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</si>
  <si>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</si>
  <si>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</si>
  <si>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</si>
  <si>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</si>
  <si>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</si>
  <si>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</si>
  <si>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</si>
  <si>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</si>
  <si>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</si>
  <si>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</si>
  <si>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</si>
  <si>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</si>
  <si>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</si>
  <si>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</si>
  <si>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</si>
  <si>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</si>
  <si>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</si>
  <si>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</si>
  <si>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</si>
  <si>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</si>
  <si>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</si>
  <si>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</si>
  <si>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</si>
  <si>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</si>
  <si>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</si>
  <si>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</si>
  <si>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</si>
  <si>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</si>
  <si>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</si>
  <si>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</si>
  <si>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</si>
  <si>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</si>
  <si>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</si>
  <si>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</si>
  <si>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</si>
  <si>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</si>
  <si>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</si>
  <si>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</si>
  <si>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</si>
  <si>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</si>
  <si>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</si>
  <si>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</si>
  <si>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</si>
  <si>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</si>
  <si>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</si>
  <si>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</si>
  <si>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</si>
  <si>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</si>
  <si>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</si>
  <si>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</si>
  <si>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</si>
  <si>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</si>
  <si>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</si>
  <si>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</si>
  <si>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</si>
  <si>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</si>
  <si>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</si>
  <si>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</si>
  <si>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</si>
  <si>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</si>
  <si>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</si>
  <si>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</si>
  <si>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</si>
  <si>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</si>
  <si>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</si>
  <si>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</si>
  <si>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</si>
  <si>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</si>
  <si>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</si>
  <si>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</si>
  <si>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</si>
  <si>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</si>
  <si>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</si>
  <si>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</si>
  <si>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</si>
  <si>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</si>
  <si>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</si>
  <si>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</si>
  <si>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</si>
  <si>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</si>
  <si>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</si>
  <si>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</si>
  <si>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</si>
  <si>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</si>
  <si>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</si>
  <si>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</si>
  <si>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</si>
  <si>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</si>
  <si>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</si>
  <si>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</si>
  <si>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</si>
  <si>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</si>
  <si>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</si>
  <si>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</si>
  <si>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</si>
  <si>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</si>
  <si>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</si>
  <si>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</si>
  <si>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</si>
  <si>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</si>
  <si>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</si>
  <si>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</si>
  <si>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</si>
  <si>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</si>
  <si>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</si>
  <si>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</si>
  <si>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</si>
  <si>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</si>
  <si>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</si>
  <si>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</si>
  <si>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</si>
  <si>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</si>
  <si>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</si>
  <si>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</si>
  <si>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</si>
  <si>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</si>
  <si>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</si>
  <si>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</si>
  <si>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</si>
  <si>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</si>
  <si>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</si>
  <si>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</si>
  <si>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</si>
  <si>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</si>
  <si>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</si>
  <si>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</si>
  <si>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</si>
  <si>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</si>
  <si>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</si>
  <si>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</si>
  <si>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</si>
  <si>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</si>
  <si>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</si>
  <si>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</si>
  <si>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</si>
  <si>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</si>
  <si>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</si>
  <si>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</si>
  <si>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</si>
  <si>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</si>
  <si>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</si>
  <si>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</si>
  <si>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</si>
  <si>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</si>
  <si>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</si>
  <si>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</si>
  <si>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</si>
  <si>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</si>
  <si>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</si>
  <si>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</si>
  <si>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</si>
  <si>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</si>
  <si>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</si>
  <si>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</si>
  <si>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</si>
  <si>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</si>
  <si>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</si>
  <si>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</si>
  <si>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</si>
  <si>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</si>
  <si>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</si>
  <si>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</si>
  <si>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</si>
  <si>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</si>
  <si>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</si>
  <si>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</si>
  <si>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</si>
  <si>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</si>
  <si>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</si>
  <si>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</si>
  <si>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</si>
  <si>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</si>
  <si>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</si>
  <si>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</si>
  <si>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</si>
  <si>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</si>
  <si>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</si>
  <si>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</si>
  <si>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</si>
  <si>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</si>
  <si>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</si>
  <si>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</si>
  <si>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</si>
  <si>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</si>
  <si>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</si>
  <si>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</si>
  <si>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</si>
  <si>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</si>
  <si>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</si>
  <si>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</si>
  <si>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</si>
  <si>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</si>
  <si>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</si>
  <si>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</si>
  <si>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</si>
  <si>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</si>
  <si>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</si>
  <si>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</si>
  <si>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</si>
  <si>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</si>
  <si>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</si>
  <si>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</si>
  <si>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</si>
  <si>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</si>
  <si>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</si>
  <si>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</si>
  <si>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</si>
  <si>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</si>
  <si>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</si>
  <si>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</si>
  <si>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</si>
  <si>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</si>
  <si>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</si>
  <si>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</si>
  <si>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</si>
  <si>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</si>
  <si>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</si>
  <si>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</si>
  <si>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</si>
  <si>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</si>
  <si>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</si>
  <si>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</si>
  <si>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</si>
  <si>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</si>
  <si>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</si>
  <si>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</si>
  <si>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</si>
  <si>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</si>
  <si>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</si>
  <si>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</si>
  <si>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</si>
  <si>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</si>
  <si>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</si>
  <si>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</si>
  <si>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</si>
  <si>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</si>
  <si>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</si>
  <si>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</si>
  <si>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</si>
  <si>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</si>
  <si>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</si>
  <si>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</si>
  <si>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</si>
  <si>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</si>
  <si>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</si>
  <si>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</si>
  <si>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</si>
  <si>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</si>
  <si>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</si>
  <si>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</si>
  <si>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</si>
  <si>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</si>
  <si>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</si>
  <si>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</si>
  <si>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</si>
  <si>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</si>
  <si>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</si>
  <si>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</si>
  <si>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</si>
  <si>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</si>
  <si>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</si>
  <si>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</si>
  <si>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</si>
  <si>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</si>
  <si>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</si>
  <si>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</si>
  <si>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</si>
  <si>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</si>
  <si>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</si>
  <si>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</si>
  <si>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</si>
  <si>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</si>
  <si>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</si>
  <si>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</si>
  <si>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</si>
  <si>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</si>
  <si>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</si>
  <si>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</si>
  <si>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</si>
  <si>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</si>
  <si>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</si>
  <si>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</si>
  <si>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</si>
  <si>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</si>
  <si>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</si>
  <si>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</si>
  <si>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</si>
  <si>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</si>
  <si>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</si>
  <si>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</si>
  <si>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</si>
  <si>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</si>
  <si>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</si>
  <si>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</si>
  <si>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</si>
  <si>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</si>
  <si>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</si>
  <si>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</si>
  <si>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</si>
  <si>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</si>
  <si>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</si>
  <si>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</si>
  <si>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</si>
  <si>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</si>
  <si>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</si>
  <si>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</si>
  <si>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</si>
  <si>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</si>
  <si>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</si>
  <si>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</si>
  <si>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</si>
  <si>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</si>
  <si>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</si>
  <si>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</si>
  <si>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</si>
  <si>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</si>
  <si>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</si>
  <si>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</si>
  <si>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</si>
  <si>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</si>
  <si>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</si>
  <si>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</si>
  <si>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</si>
  <si>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</si>
  <si>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</si>
  <si>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</si>
  <si>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</si>
  <si>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</si>
  <si>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</si>
  <si>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</si>
  <si>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</si>
  <si>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</si>
  <si>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</si>
  <si>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</si>
  <si>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</si>
  <si>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</si>
  <si>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</si>
  <si>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</si>
  <si>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</si>
  <si>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</si>
  <si>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</si>
  <si>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</si>
  <si>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</si>
  <si>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</si>
  <si>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</si>
  <si>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</si>
  <si>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</si>
  <si>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</si>
  <si>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</si>
  <si>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</si>
  <si>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</si>
  <si>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</si>
  <si>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</si>
  <si>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</si>
  <si>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</si>
  <si>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</si>
  <si>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</si>
  <si>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</si>
  <si>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</si>
  <si>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</si>
  <si>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</si>
  <si>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</si>
  <si>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</si>
  <si>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</si>
  <si>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</si>
  <si>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</si>
  <si>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</si>
  <si>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</si>
  <si>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</si>
  <si>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</si>
  <si>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</si>
  <si>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</si>
  <si>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</si>
  <si>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</si>
  <si>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</si>
  <si>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</si>
  <si>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</si>
  <si>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</si>
  <si>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</si>
  <si>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</si>
  <si>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</si>
  <si>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</si>
  <si>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</si>
  <si>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</si>
  <si>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</si>
  <si>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</si>
  <si>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</si>
  <si>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</si>
  <si>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</si>
  <si>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</si>
  <si>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</si>
  <si>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</si>
  <si>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</si>
  <si>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</si>
  <si>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</si>
  <si>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</si>
  <si>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</si>
  <si>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</si>
  <si>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</si>
  <si>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</si>
  <si>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</si>
  <si>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</si>
  <si>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</si>
  <si>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</si>
  <si>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</si>
  <si>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</si>
  <si>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</si>
  <si>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</si>
  <si>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</si>
  <si>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</si>
  <si>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</si>
  <si>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</si>
  <si>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</si>
  <si>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</si>
  <si>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</si>
  <si>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</si>
  <si>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</si>
  <si>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</si>
  <si>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</si>
  <si>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</si>
  <si>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</si>
  <si>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</si>
  <si>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</si>
  <si>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</si>
  <si>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</si>
  <si>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</si>
  <si>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</si>
  <si>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</si>
  <si>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</si>
  <si>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</si>
  <si>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</si>
  <si>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</si>
  <si>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</si>
  <si>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</si>
  <si>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</si>
  <si>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</si>
  <si>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</si>
  <si>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</si>
  <si>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</si>
  <si>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</si>
  <si>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</si>
  <si>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</si>
  <si>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</si>
  <si>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</si>
  <si>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</si>
  <si>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</si>
  <si>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</si>
  <si>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</si>
  <si>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</si>
  <si>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</si>
  <si>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</si>
  <si>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</si>
  <si>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</si>
  <si>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</si>
  <si>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</si>
  <si>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</si>
  <si>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</si>
  <si>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</si>
  <si>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</si>
  <si>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</si>
  <si>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</si>
  <si>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</si>
  <si>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</si>
  <si>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</si>
  <si>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</si>
  <si>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</si>
  <si>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</si>
  <si>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</si>
  <si>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</si>
  <si>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</si>
  <si>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</si>
  <si>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</si>
  <si>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</si>
  <si>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</si>
  <si>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</si>
  <si>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</si>
  <si>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</si>
  <si>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</si>
  <si>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</si>
  <si>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</si>
  <si>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</si>
  <si>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</si>
  <si>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</si>
  <si>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</si>
  <si>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</si>
  <si>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</si>
  <si>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</si>
  <si>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</si>
  <si>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</si>
  <si>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</si>
  <si>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</si>
  <si>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</si>
  <si>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</si>
  <si>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</si>
  <si>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</si>
  <si>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</si>
  <si>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</si>
  <si>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</si>
  <si>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</si>
  <si>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</si>
  <si>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</si>
  <si>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</si>
  <si>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</si>
  <si>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</si>
  <si>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</si>
  <si>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</si>
  <si>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</si>
  <si>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</si>
  <si>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</si>
  <si>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</si>
  <si>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</si>
  <si>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</si>
  <si>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</si>
  <si>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</si>
  <si>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</si>
  <si>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</si>
  <si>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</si>
  <si>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</si>
  <si>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</si>
  <si>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</si>
  <si>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</si>
  <si>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</si>
  <si>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</si>
  <si>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</si>
  <si>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</si>
  <si>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</si>
  <si>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</si>
  <si>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</si>
  <si>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</si>
  <si>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</si>
  <si>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</si>
  <si>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</si>
  <si>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</si>
  <si>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</si>
  <si>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</si>
  <si>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</si>
  <si>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</si>
  <si>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</si>
  <si>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</si>
  <si>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</si>
  <si>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</si>
  <si>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</si>
  <si>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</si>
  <si>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</si>
  <si>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</si>
  <si>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</si>
  <si>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</si>
  <si>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</si>
  <si>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</si>
  <si>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</si>
  <si>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</si>
  <si>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</si>
  <si>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</si>
  <si>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</si>
  <si>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</si>
  <si>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</si>
  <si>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</si>
  <si>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</si>
  <si>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</si>
  <si>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</si>
  <si>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</si>
  <si>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</si>
  <si>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</si>
  <si>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</si>
  <si>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</si>
  <si>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</si>
  <si>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</si>
  <si>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</si>
  <si>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</si>
  <si>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</si>
  <si>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</si>
  <si>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</si>
  <si>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</si>
  <si>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</si>
  <si>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</si>
  <si>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</si>
  <si>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</si>
  <si>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</si>
  <si>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</si>
  <si>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</si>
  <si>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</si>
  <si>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</si>
  <si>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</si>
  <si>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</si>
  <si>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</si>
  <si>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</si>
  <si>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</si>
  <si>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</si>
  <si>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</si>
  <si>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</si>
  <si>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</si>
  <si>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</si>
  <si>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</si>
  <si>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</si>
  <si>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</si>
  <si>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</si>
  <si>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</si>
  <si>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</si>
  <si>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</si>
  <si>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</si>
  <si>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</si>
  <si>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</si>
  <si>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</si>
  <si>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</si>
  <si>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</si>
  <si>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</si>
  <si>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</si>
  <si>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</si>
  <si>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</si>
  <si>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</si>
  <si>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</si>
  <si>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</si>
  <si>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</si>
  <si>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</si>
  <si>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</si>
  <si>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</si>
  <si>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</si>
  <si>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</si>
  <si>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</si>
  <si>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</si>
  <si>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</si>
  <si>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</si>
  <si>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</si>
  <si>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</si>
  <si>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</si>
  <si>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</si>
  <si>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</si>
  <si>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</si>
  <si>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</si>
  <si>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</si>
  <si>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</si>
  <si>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</si>
  <si>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</si>
  <si>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</si>
  <si>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</si>
  <si>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</si>
  <si>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</si>
  <si>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</si>
  <si>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</si>
  <si>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</si>
  <si>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</si>
  <si>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</si>
  <si>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</si>
  <si>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</si>
  <si>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</si>
  <si>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</si>
  <si>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</si>
  <si>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</si>
  <si>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</si>
  <si>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</si>
  <si>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</si>
  <si>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</si>
  <si>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</si>
  <si>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</si>
  <si>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</si>
  <si>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</si>
  <si>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</si>
  <si>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</si>
  <si>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</si>
  <si>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</si>
  <si>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</si>
  <si>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</si>
  <si>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</si>
  <si>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</si>
  <si>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</si>
  <si>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</si>
  <si>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</si>
  <si>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</si>
  <si>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</si>
  <si>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</si>
  <si>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</si>
  <si>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</si>
  <si>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</si>
  <si>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</si>
  <si>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</si>
  <si>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</si>
  <si>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</si>
  <si>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</si>
  <si>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</si>
  <si>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</si>
  <si>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</si>
  <si>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</si>
  <si>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</si>
  <si>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</si>
  <si>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</si>
  <si>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</si>
  <si>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</si>
  <si>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</si>
  <si>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</si>
  <si>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</si>
  <si>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</si>
  <si>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</si>
  <si>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</si>
  <si>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</si>
  <si>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</si>
  <si>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</si>
  <si>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</si>
  <si>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</si>
  <si>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</si>
  <si>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</si>
  <si>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</si>
  <si>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</si>
  <si>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</si>
  <si>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</si>
  <si>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</si>
  <si>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</si>
  <si>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</si>
  <si>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</si>
  <si>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</si>
  <si>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</si>
  <si>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</si>
  <si>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</si>
  <si>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</si>
  <si>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</si>
  <si>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</si>
  <si>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</si>
  <si>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</si>
  <si>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</si>
  <si>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</si>
  <si>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</si>
  <si>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</si>
  <si>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</si>
  <si>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</si>
  <si>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</si>
  <si>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</si>
  <si>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</si>
  <si>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</si>
  <si>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</si>
  <si>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</si>
  <si>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</si>
  <si>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</si>
  <si>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</si>
  <si>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</si>
  <si>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</si>
  <si>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</si>
  <si>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</si>
  <si>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</si>
  <si>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</si>
  <si>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</si>
  <si>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</si>
  <si>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</si>
  <si>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</si>
  <si>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</si>
  <si>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</si>
  <si>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</si>
  <si>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</si>
  <si>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</si>
  <si>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</si>
  <si>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</si>
  <si>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</si>
  <si>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</si>
  <si>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</si>
  <si>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</si>
  <si>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</si>
  <si>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</si>
  <si>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</si>
  <si>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</si>
  <si>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</si>
  <si>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</si>
  <si>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</si>
  <si>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</si>
  <si>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</si>
  <si>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</si>
  <si>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</si>
  <si>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</si>
  <si>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</si>
  <si>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</si>
  <si>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</si>
  <si>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</si>
  <si>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</si>
  <si>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</si>
  <si>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</si>
  <si>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</si>
  <si>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</si>
  <si>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</si>
  <si>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</si>
  <si>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</si>
  <si>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</si>
  <si>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</si>
  <si>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</si>
  <si>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</si>
  <si>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</si>
  <si>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</si>
  <si>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</si>
  <si>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</si>
  <si>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</si>
  <si>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</si>
  <si>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</si>
  <si>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</si>
  <si>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</si>
  <si>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</si>
  <si>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</si>
  <si>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</si>
  <si>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</si>
  <si>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</si>
  <si>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</si>
  <si>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</si>
  <si>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</si>
  <si>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</si>
  <si>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</si>
  <si>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</si>
  <si>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</si>
  <si>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</si>
  <si>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</si>
  <si>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</si>
  <si>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</si>
  <si>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</si>
  <si>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</si>
  <si>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</si>
  <si>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</si>
  <si>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</si>
  <si>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</si>
  <si>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</si>
  <si>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</si>
  <si>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</si>
  <si>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</si>
  <si>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</si>
  <si>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</si>
  <si>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</si>
  <si>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</si>
  <si>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</si>
  <si>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</si>
  <si>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</si>
  <si>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</si>
  <si>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</si>
  <si>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</si>
  <si>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</si>
  <si>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</si>
  <si>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</si>
  <si>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</si>
  <si>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</si>
  <si>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</si>
  <si>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</si>
  <si>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</si>
  <si>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</si>
  <si>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</si>
  <si>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</si>
  <si>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</si>
  <si>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</si>
  <si>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</si>
  <si>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</si>
  <si>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</si>
  <si>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</si>
  <si>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</si>
  <si>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</si>
  <si>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</si>
  <si>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</si>
  <si>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</si>
  <si>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</si>
  <si>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</si>
  <si>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</si>
  <si>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</si>
  <si>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</si>
  <si>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</si>
  <si>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</si>
  <si>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</si>
  <si>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</si>
  <si>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</si>
  <si>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</si>
  <si>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</si>
  <si>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</si>
  <si>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</si>
  <si>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</si>
  <si>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</si>
  <si>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</si>
  <si>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</si>
  <si>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</si>
  <si>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</si>
  <si>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</si>
  <si>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</si>
  <si>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</si>
  <si>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</si>
  <si>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</si>
  <si>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</si>
  <si>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</si>
  <si>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</si>
  <si>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</si>
  <si>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</si>
  <si>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</si>
  <si>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</si>
  <si>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</si>
  <si>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</si>
  <si>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</si>
  <si>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</si>
  <si>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</si>
  <si>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</si>
  <si>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</si>
  <si>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</si>
  <si>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</si>
  <si>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</si>
  <si>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</si>
  <si>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</si>
  <si>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</si>
  <si>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</si>
  <si>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</si>
  <si>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</si>
  <si>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</si>
  <si>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</si>
  <si>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</si>
  <si>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</si>
  <si>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</si>
  <si>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</si>
  <si>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</si>
  <si>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</si>
  <si>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</si>
  <si>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</si>
  <si>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</si>
  <si>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</si>
  <si>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</si>
  <si>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</si>
  <si>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</si>
  <si>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</si>
  <si>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</si>
  <si>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</si>
  <si>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</si>
  <si>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</si>
  <si>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</si>
  <si>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</si>
  <si>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</si>
  <si>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</si>
  <si>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</si>
  <si>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</si>
  <si>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</si>
  <si>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</si>
  <si>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</si>
  <si>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</si>
  <si>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</si>
  <si>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</si>
  <si>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</si>
  <si>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</si>
  <si>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</si>
  <si>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</si>
  <si>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</si>
  <si>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</si>
  <si>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</si>
  <si>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</si>
  <si>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</si>
  <si>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</si>
  <si>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</si>
  <si>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</si>
  <si>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</si>
  <si>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</si>
  <si>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</si>
  <si>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</si>
  <si>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</si>
  <si>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</si>
  <si>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</si>
  <si>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</si>
  <si>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</si>
  <si>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</si>
  <si>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</si>
  <si>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</si>
  <si>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</si>
  <si>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</si>
  <si>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</si>
  <si>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</si>
  <si>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</si>
  <si>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</si>
  <si>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</si>
  <si>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</si>
  <si>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</si>
  <si>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</si>
  <si>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</si>
  <si>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</si>
  <si>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</si>
  <si>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</si>
  <si>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</si>
  <si>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</si>
  <si>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</si>
  <si>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</si>
  <si>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</si>
  <si>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</si>
  <si>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</si>
  <si>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</si>
  <si>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</si>
  <si>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</si>
  <si>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</si>
  <si>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</si>
  <si>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</si>
  <si>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</si>
  <si>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</si>
  <si>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</si>
  <si>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</si>
  <si>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</si>
  <si>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</si>
  <si>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</si>
  <si>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</si>
  <si>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</si>
  <si>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</si>
  <si>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</si>
  <si>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</si>
  <si>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</si>
  <si>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</si>
  <si>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</si>
  <si>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</si>
  <si>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</si>
  <si>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</si>
  <si>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</si>
  <si>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</si>
  <si>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</si>
  <si>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</si>
  <si>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</si>
  <si>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</si>
  <si>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</si>
  <si>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</si>
  <si>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</si>
  <si>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</si>
  <si>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</si>
  <si>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</si>
  <si>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</si>
  <si>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</si>
  <si>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</si>
  <si>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</si>
  <si>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</si>
  <si>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</si>
  <si>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</si>
  <si>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</si>
  <si>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</si>
  <si>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</si>
  <si>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</si>
  <si>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</si>
  <si>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</si>
  <si>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</si>
  <si>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</si>
  <si>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</si>
  <si>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</si>
  <si>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</si>
  <si>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</si>
  <si>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</si>
  <si>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</si>
  <si>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</si>
  <si>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</si>
  <si>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</si>
  <si>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</si>
  <si>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</si>
  <si>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</si>
  <si>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</si>
  <si>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</si>
  <si>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</si>
  <si>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</si>
  <si>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</si>
  <si>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</si>
  <si>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</si>
  <si>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</si>
  <si>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</si>
  <si>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</si>
  <si>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</si>
  <si>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</si>
  <si>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</si>
  <si>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</si>
  <si>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</si>
  <si>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</si>
  <si>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</si>
  <si>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</si>
  <si>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</si>
  <si>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</si>
  <si>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</si>
  <si>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</si>
  <si>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</si>
  <si>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</si>
  <si>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</si>
  <si>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</si>
  <si>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</si>
  <si>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</si>
  <si>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</si>
  <si>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</si>
  <si>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</si>
  <si>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</si>
  <si>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</si>
  <si>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</si>
  <si>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</si>
  <si>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</si>
  <si>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</si>
  <si>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</si>
  <si>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</si>
  <si>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</si>
  <si>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</si>
  <si>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</si>
  <si>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</si>
  <si>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</si>
  <si>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</si>
  <si>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</si>
  <si>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</si>
  <si>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</si>
  <si>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</si>
  <si>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</si>
  <si>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</si>
  <si>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</si>
  <si>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</si>
  <si>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</si>
  <si>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</si>
  <si>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</si>
  <si>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</si>
  <si>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</si>
  <si>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</si>
  <si>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</si>
  <si>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</si>
  <si>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</si>
  <si>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</si>
  <si>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</si>
  <si>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</si>
  <si>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</si>
  <si>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</si>
  <si>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</si>
  <si>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</si>
  <si>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</si>
  <si>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</si>
  <si>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</si>
  <si>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</si>
  <si>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</si>
  <si>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</si>
  <si>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</si>
  <si>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</si>
  <si>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</si>
  <si>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</si>
  <si>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</si>
  <si>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</si>
  <si>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</si>
  <si>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</si>
  <si>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</si>
  <si>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</si>
  <si>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</si>
  <si>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</si>
  <si>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</si>
  <si>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</si>
  <si>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</si>
  <si>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</si>
  <si>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</si>
  <si>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</si>
  <si>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</si>
  <si>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</si>
  <si>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</si>
  <si>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</si>
  <si>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</si>
  <si>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</si>
  <si>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</si>
  <si>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</si>
  <si>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</si>
  <si>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</si>
  <si>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</si>
  <si>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</si>
  <si>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</si>
  <si>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</si>
  <si>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</si>
  <si>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</si>
  <si>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</si>
  <si>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</si>
  <si>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</si>
  <si>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</si>
  <si>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</si>
  <si>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</si>
  <si>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</si>
  <si>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</si>
  <si>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</si>
  <si>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</si>
  <si>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</si>
  <si>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</si>
  <si>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</si>
  <si>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</si>
  <si>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</si>
  <si>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</si>
  <si>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</si>
  <si>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</si>
  <si>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</si>
  <si>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</si>
  <si>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</si>
  <si>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</si>
  <si>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</si>
  <si>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</si>
  <si>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</si>
  <si>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</si>
  <si>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</si>
  <si>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</si>
  <si>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</si>
  <si>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</si>
  <si>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</si>
  <si>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</si>
  <si>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</si>
  <si>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</si>
  <si>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</si>
  <si>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</si>
  <si>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</si>
  <si>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</si>
  <si>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</si>
  <si>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</si>
  <si>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</si>
  <si>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</si>
  <si>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</si>
  <si>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</si>
  <si>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</si>
  <si>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</si>
  <si>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</si>
  <si>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</si>
  <si>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</si>
  <si>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</si>
  <si>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</si>
  <si>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</si>
  <si>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</si>
  <si>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</si>
  <si>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</si>
  <si>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</si>
  <si>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</si>
  <si>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</si>
  <si>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</si>
  <si>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</si>
  <si>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</si>
  <si>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</si>
  <si>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</si>
  <si>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</si>
  <si>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</si>
  <si>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</si>
  <si>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</si>
  <si>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</si>
  <si>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</si>
  <si>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</si>
  <si>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</si>
  <si>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</si>
  <si>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</si>
  <si>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</si>
  <si>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</si>
  <si>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</si>
  <si>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</si>
  <si>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</si>
  <si>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</si>
  <si>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</si>
  <si>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</si>
  <si>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</si>
  <si>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</si>
  <si>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</si>
  <si>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</si>
  <si>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</si>
  <si>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</si>
  <si>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</si>
  <si>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</si>
  <si>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</si>
  <si>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</si>
  <si>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</si>
  <si>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</si>
  <si>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</si>
  <si>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</si>
  <si>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</si>
  <si>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</si>
  <si>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</si>
  <si>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</si>
  <si>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</si>
  <si>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</si>
  <si>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</si>
  <si>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</si>
  <si>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</si>
  <si>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</si>
  <si>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</si>
  <si>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</si>
  <si>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</si>
  <si>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</si>
  <si>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</si>
  <si>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</si>
  <si>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</si>
  <si>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</si>
  <si>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</si>
  <si>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</si>
  <si>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</si>
  <si>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</si>
  <si>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</si>
  <si>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</si>
  <si>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</si>
  <si>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</si>
  <si>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</si>
  <si>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</si>
  <si>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</si>
  <si>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</si>
  <si>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</si>
  <si>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</si>
  <si>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</si>
  <si>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</si>
  <si>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</si>
  <si>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</si>
  <si>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</si>
  <si>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</si>
  <si>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</si>
  <si>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</si>
  <si>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</si>
  <si>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</si>
  <si>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</si>
  <si>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</si>
  <si>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</si>
  <si>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</si>
  <si>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</si>
  <si>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</si>
  <si>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</si>
  <si>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</si>
  <si>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</si>
  <si>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</si>
  <si>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</si>
  <si>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</si>
  <si>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</si>
  <si>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</si>
  <si>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</si>
  <si>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</si>
  <si>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</si>
  <si>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</si>
  <si>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</si>
  <si>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</si>
  <si>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</si>
  <si>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</si>
  <si>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</si>
  <si>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</si>
  <si>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</si>
  <si>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</si>
  <si>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</si>
  <si>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</si>
  <si>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</si>
  <si>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</si>
  <si>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</si>
  <si>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</si>
  <si>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</si>
  <si>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</si>
  <si>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</si>
  <si>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</si>
  <si>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</si>
  <si>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</si>
  <si>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</si>
  <si>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</si>
  <si>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</si>
  <si>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</si>
  <si>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</si>
  <si>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</si>
  <si>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</si>
  <si>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</si>
  <si>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</si>
  <si>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</si>
  <si>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</si>
  <si>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</si>
  <si>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</si>
  <si>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</si>
  <si>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</si>
  <si>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</si>
  <si>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</si>
  <si>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</si>
  <si>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</si>
  <si>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</si>
  <si>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</si>
  <si>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</si>
  <si>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</si>
  <si>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</si>
  <si>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</si>
  <si>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</si>
  <si>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</si>
  <si>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</si>
  <si>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</si>
  <si>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</si>
  <si>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</si>
  <si>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</si>
  <si>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</si>
  <si>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</si>
  <si>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</si>
  <si>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</si>
  <si>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</si>
  <si>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</si>
  <si>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</si>
  <si>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</si>
  <si>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</si>
  <si>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</si>
  <si>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</si>
  <si>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</si>
  <si>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</si>
  <si>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</si>
  <si>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</si>
  <si>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</si>
  <si>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</si>
  <si>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</si>
  <si>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</si>
  <si>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</si>
  <si>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</si>
  <si>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</si>
  <si>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</si>
  <si>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</si>
  <si>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</si>
  <si>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</si>
  <si>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</si>
  <si>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</si>
  <si>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</si>
  <si>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</si>
  <si>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</si>
  <si>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</si>
  <si>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</si>
  <si>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</si>
  <si>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</si>
  <si>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</si>
  <si>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</si>
  <si>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</si>
  <si>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</si>
  <si>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</si>
  <si>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</si>
  <si>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</si>
  <si>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</si>
  <si>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</si>
  <si>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</si>
  <si>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</si>
  <si>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</si>
  <si>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</si>
  <si>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</si>
  <si>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</si>
  <si>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</si>
  <si>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</si>
  <si>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</si>
  <si>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</si>
  <si>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</si>
  <si>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</si>
  <si>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</si>
  <si>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</si>
  <si>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</si>
  <si>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</si>
  <si>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</si>
  <si>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</si>
  <si>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</si>
  <si>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</si>
  <si>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</si>
  <si>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</si>
  <si>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</si>
  <si>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</si>
  <si>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</si>
  <si>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</si>
  <si>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</si>
  <si>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</si>
  <si>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</si>
  <si>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</si>
  <si>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</si>
  <si>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</si>
  <si>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</si>
  <si>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</si>
  <si>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</si>
  <si>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</si>
  <si>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</si>
  <si>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</si>
  <si>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</si>
  <si>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</si>
  <si>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</si>
  <si>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</si>
  <si>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</si>
  <si>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</si>
  <si>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</si>
  <si>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</si>
  <si>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</si>
  <si>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</si>
  <si>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</si>
  <si>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</si>
  <si>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</si>
  <si>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</si>
  <si>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</si>
  <si>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</si>
  <si>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</si>
  <si>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</si>
  <si>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</si>
  <si>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</si>
  <si>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</si>
  <si>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</si>
  <si>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</si>
  <si>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</si>
  <si>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</si>
  <si>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</si>
  <si>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</si>
  <si>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</si>
  <si>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</si>
  <si>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</si>
  <si>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</si>
  <si>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</si>
  <si>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</si>
  <si>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</si>
  <si>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</si>
  <si>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</si>
  <si>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</si>
  <si>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</si>
  <si>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</si>
  <si>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</si>
  <si>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</si>
  <si>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</si>
  <si>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</si>
  <si>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</si>
  <si>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</si>
  <si>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</si>
  <si>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</si>
  <si>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</si>
  <si>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</si>
  <si>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</si>
  <si>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</si>
  <si>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</si>
  <si>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</si>
  <si>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</si>
  <si>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</si>
  <si>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</si>
  <si>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</si>
  <si>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</si>
  <si>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</si>
  <si>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</si>
  <si>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</si>
  <si>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</si>
  <si>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</si>
  <si>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</si>
  <si>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</si>
  <si>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</si>
  <si>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</si>
  <si>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</si>
  <si>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</si>
  <si>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</si>
  <si>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</si>
  <si>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</si>
  <si>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</si>
  <si>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</si>
  <si>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</si>
  <si>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</si>
  <si>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</si>
  <si>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</si>
  <si>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</si>
  <si>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</si>
  <si>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</si>
  <si>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</si>
  <si>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</si>
  <si>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</si>
  <si>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</si>
  <si>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</si>
  <si>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</si>
  <si>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</si>
  <si>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</si>
  <si>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</si>
  <si>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</si>
  <si>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</si>
  <si>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</si>
  <si>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</si>
  <si>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</si>
  <si>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</si>
  <si>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</si>
  <si>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</si>
  <si>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</si>
  <si>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</si>
  <si>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</si>
  <si>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</si>
  <si>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</si>
  <si>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</si>
  <si>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</si>
  <si>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</si>
  <si>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</si>
  <si>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</si>
  <si>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</si>
  <si>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</si>
  <si>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</si>
  <si>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</si>
  <si>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</si>
  <si>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</si>
  <si>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</si>
  <si>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</si>
  <si>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</si>
  <si>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</si>
  <si>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</si>
  <si>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</si>
  <si>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</si>
  <si>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</si>
  <si>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</si>
  <si>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</si>
  <si>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</si>
  <si>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</si>
  <si>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</si>
  <si>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</si>
  <si>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</si>
  <si>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</si>
  <si>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</si>
  <si>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</si>
  <si>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</si>
  <si>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</si>
  <si>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</si>
  <si>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</si>
  <si>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</si>
  <si>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</si>
  <si>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</si>
  <si>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</si>
  <si>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</si>
  <si>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</si>
  <si>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</si>
  <si>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</si>
  <si>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</si>
  <si>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</si>
  <si>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</si>
  <si>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</si>
  <si>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</si>
  <si>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</si>
  <si>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</si>
  <si>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</si>
  <si>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</si>
  <si>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</si>
  <si>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</si>
  <si>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</si>
  <si>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</si>
  <si>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</si>
  <si>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</si>
  <si>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</si>
  <si>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</si>
  <si>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</si>
  <si>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</si>
  <si>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</si>
  <si>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</si>
  <si>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</si>
  <si>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</si>
  <si>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</si>
  <si>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</si>
  <si>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</si>
  <si>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</si>
  <si>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</si>
  <si>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</si>
  <si>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</si>
  <si>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</si>
  <si>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</si>
  <si>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</si>
  <si>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</si>
  <si>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</si>
  <si>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</si>
  <si>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</si>
  <si>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</si>
  <si>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</si>
  <si>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</si>
  <si>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</si>
  <si>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</si>
  <si>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</si>
  <si>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</si>
  <si>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</si>
  <si>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</si>
  <si>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</si>
  <si>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</si>
  <si>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</si>
  <si>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</si>
  <si>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</si>
  <si>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</si>
  <si>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</si>
  <si>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</si>
  <si>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</si>
  <si>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</si>
  <si>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</si>
  <si>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</si>
  <si>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</si>
  <si>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</si>
  <si>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</si>
  <si>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</si>
  <si>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</si>
  <si>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</si>
  <si>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</si>
  <si>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</si>
  <si>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</si>
  <si>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</si>
  <si>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</si>
  <si>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</si>
  <si>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</si>
  <si>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</si>
  <si>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</si>
  <si>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</si>
  <si>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</si>
  <si>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</si>
  <si>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</si>
  <si>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</si>
  <si>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</si>
  <si>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</si>
  <si>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</si>
  <si>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</si>
  <si>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</si>
  <si>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</si>
  <si>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</si>
  <si>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</si>
  <si>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</si>
  <si>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</si>
  <si>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</si>
  <si>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</si>
  <si>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</si>
  <si>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</si>
  <si>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</si>
  <si>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</si>
  <si>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</si>
  <si>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</si>
  <si>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</si>
  <si>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</si>
  <si>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</si>
  <si>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</si>
  <si>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</si>
  <si>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</si>
  <si>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</si>
  <si>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</si>
  <si>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</si>
  <si>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</si>
  <si>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</si>
  <si>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</si>
  <si>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</si>
  <si>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</si>
  <si>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</si>
  <si>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</si>
  <si>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</si>
  <si>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</si>
  <si>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</si>
  <si>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</si>
  <si>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</si>
  <si>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</si>
  <si>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</si>
  <si>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</si>
  <si>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</si>
  <si>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</si>
  <si>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</si>
  <si>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</si>
  <si>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</si>
  <si>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</si>
  <si>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</si>
  <si>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</si>
  <si>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</si>
  <si>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</si>
  <si>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</si>
  <si>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</si>
  <si>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</si>
  <si>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</si>
  <si>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</si>
  <si>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</si>
  <si>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</si>
  <si>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</si>
  <si>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</si>
  <si>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</si>
  <si>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</si>
  <si>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</si>
  <si>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</si>
  <si>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</si>
  <si>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</si>
  <si>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</si>
  <si>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</si>
  <si>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</si>
  <si>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</si>
  <si>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</si>
  <si>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</si>
  <si>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</si>
  <si>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</si>
  <si>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</si>
  <si>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</si>
  <si>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</si>
  <si>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</si>
  <si>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</si>
  <si>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</si>
  <si>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</si>
  <si>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</si>
  <si>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</si>
  <si>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</si>
  <si>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</si>
  <si>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</si>
  <si>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</si>
  <si>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</si>
  <si>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</si>
  <si>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</si>
  <si>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</si>
  <si>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</si>
  <si>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</si>
  <si>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</si>
  <si>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</si>
  <si>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</si>
  <si>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</si>
  <si>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</si>
  <si>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</si>
  <si>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</si>
  <si>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</si>
  <si>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</si>
  <si>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</si>
  <si>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</si>
  <si>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</si>
  <si>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</si>
  <si>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</si>
  <si>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</si>
  <si>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</si>
  <si>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</si>
  <si>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</si>
  <si>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</si>
  <si>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</si>
  <si>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</si>
  <si>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</si>
  <si>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</si>
  <si>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</si>
  <si>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</si>
  <si>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</si>
  <si>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</si>
  <si>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</si>
  <si>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</si>
  <si>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</si>
  <si>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</si>
  <si>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</si>
  <si>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</si>
  <si>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</si>
  <si>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</si>
  <si>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</si>
  <si>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</si>
  <si>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</si>
  <si>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</si>
  <si>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</si>
  <si>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</si>
  <si>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</si>
  <si>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</si>
  <si>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</si>
  <si>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</si>
  <si>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</si>
  <si>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</si>
  <si>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</si>
  <si>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</si>
  <si>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</si>
  <si>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</si>
  <si>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</si>
  <si>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</si>
  <si>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</si>
  <si>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</si>
  <si>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</si>
  <si>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</si>
  <si>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</si>
  <si>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</si>
  <si>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</si>
  <si>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</si>
  <si>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</si>
  <si>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</si>
  <si>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</si>
  <si>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</si>
  <si>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</si>
  <si>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</si>
  <si>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</si>
  <si>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</si>
  <si>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</si>
  <si>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</si>
  <si>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</si>
  <si>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</si>
  <si>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</si>
  <si>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</si>
  <si>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</si>
  <si>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</si>
  <si>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</si>
  <si>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</si>
  <si>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</si>
  <si>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</si>
  <si>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</si>
  <si>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</si>
  <si>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</si>
  <si>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</si>
  <si>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</si>
  <si>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</si>
  <si>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</si>
  <si>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</si>
  <si>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</si>
  <si>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</si>
  <si>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</si>
  <si>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</si>
  <si>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</si>
  <si>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</si>
  <si>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</si>
  <si>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</si>
  <si>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</si>
  <si>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</si>
  <si>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</si>
  <si>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</si>
  <si>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</si>
  <si>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</si>
  <si>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</si>
  <si>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</si>
  <si>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</si>
  <si>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</si>
  <si>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</si>
  <si>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</si>
  <si>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</si>
  <si>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</si>
  <si>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</si>
  <si>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</si>
  <si>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</si>
  <si>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</si>
  <si>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</si>
  <si>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</si>
  <si>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</si>
  <si>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</si>
  <si>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</si>
  <si>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</si>
  <si>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</si>
  <si>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</si>
  <si>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</si>
  <si>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</si>
  <si>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</si>
  <si>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</si>
  <si>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</si>
  <si>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</si>
  <si>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</si>
  <si>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</si>
  <si>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</si>
  <si>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</si>
  <si>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</si>
  <si>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</si>
  <si>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</si>
  <si>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</si>
  <si>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</si>
  <si>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</si>
  <si>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</si>
  <si>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</si>
  <si>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</si>
  <si>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</si>
  <si>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</si>
  <si>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</si>
  <si>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</si>
  <si>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</si>
  <si>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</si>
  <si>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</si>
  <si>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</si>
  <si>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</si>
  <si>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</si>
  <si>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</si>
  <si>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</si>
  <si>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</si>
  <si>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</si>
  <si>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</si>
  <si>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</si>
  <si>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</si>
  <si>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</si>
  <si>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</si>
  <si>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</si>
  <si>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</si>
  <si>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</si>
  <si>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</si>
  <si>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</si>
  <si>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</si>
  <si>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</si>
  <si>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</si>
  <si>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</si>
  <si>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</si>
  <si>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</si>
  <si>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</si>
  <si>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</si>
  <si>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</si>
  <si>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</si>
  <si>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</si>
  <si>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</si>
  <si>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</si>
  <si>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</si>
  <si>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</si>
  <si>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</si>
  <si>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</si>
  <si>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</si>
  <si>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</si>
  <si>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</si>
  <si>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</si>
  <si>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</si>
  <si>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</si>
  <si>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</si>
  <si>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</si>
  <si>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</si>
  <si>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</si>
  <si>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</si>
  <si>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</si>
  <si>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</si>
  <si>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</si>
  <si>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</si>
  <si>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</si>
  <si>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</si>
  <si>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</si>
  <si>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</si>
  <si>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</si>
  <si>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</si>
  <si>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</si>
  <si>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</si>
  <si>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</si>
  <si>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</si>
  <si>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</si>
  <si>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</si>
  <si>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</si>
  <si>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</si>
  <si>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</si>
  <si>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</si>
  <si>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</si>
  <si>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</si>
  <si>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</si>
  <si>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</si>
  <si>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</si>
  <si>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</si>
  <si>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</si>
  <si>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</si>
  <si>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</si>
  <si>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</si>
  <si>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</si>
  <si>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</si>
  <si>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</si>
  <si>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</si>
  <si>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</si>
  <si>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</si>
  <si>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</si>
  <si>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</si>
  <si>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</si>
  <si>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</si>
  <si>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</si>
  <si>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</si>
  <si>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</si>
  <si>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</si>
  <si>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</si>
  <si>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</si>
  <si>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</si>
  <si>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</si>
  <si>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</si>
  <si>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</si>
  <si>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</si>
  <si>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</si>
  <si>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</si>
  <si>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</si>
  <si>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</si>
  <si>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</si>
  <si>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</si>
  <si>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</si>
  <si>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</si>
  <si>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</si>
  <si>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</si>
  <si>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</si>
  <si>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</si>
  <si>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</si>
  <si>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</si>
  <si>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</si>
  <si>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</si>
  <si>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</si>
  <si>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</si>
  <si>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</si>
  <si>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</si>
  <si>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</si>
  <si>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</si>
  <si>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</si>
  <si>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</si>
  <si>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</si>
  <si>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</si>
  <si>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</si>
  <si>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</si>
  <si>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</si>
  <si>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</si>
  <si>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</si>
  <si>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</si>
  <si>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</si>
  <si>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</si>
  <si>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</si>
  <si>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</si>
  <si>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</si>
  <si>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</si>
  <si>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</si>
  <si>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</si>
  <si>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</si>
  <si>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</si>
  <si>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</si>
  <si>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</si>
  <si>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</si>
  <si>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</si>
  <si>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</si>
  <si>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</si>
  <si>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</si>
  <si>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</si>
  <si>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</si>
  <si>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</si>
  <si>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</si>
  <si>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</si>
  <si>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</si>
  <si>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</si>
  <si>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</si>
  <si>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</si>
  <si>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</si>
  <si>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</si>
  <si>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</si>
  <si>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</si>
  <si>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</si>
  <si>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</si>
  <si>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</si>
  <si>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</si>
  <si>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</si>
  <si>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</si>
  <si>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</si>
  <si>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</si>
  <si>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</si>
  <si>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</si>
  <si>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</si>
  <si>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</si>
  <si>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</si>
  <si>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</si>
  <si>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</si>
  <si>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</si>
  <si>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</si>
  <si>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</si>
  <si>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</si>
  <si>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</si>
  <si>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</si>
  <si>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</si>
  <si>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</si>
  <si>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</si>
  <si>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</si>
  <si>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</si>
  <si>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</si>
  <si>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</si>
  <si>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</si>
  <si>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</si>
  <si>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</si>
  <si>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</si>
  <si>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</si>
  <si>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</si>
  <si>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</si>
  <si>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</si>
  <si>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</si>
  <si>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</si>
  <si>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</si>
  <si>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</si>
  <si>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</si>
  <si>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</si>
  <si>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</si>
  <si>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</si>
  <si>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</si>
  <si>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</si>
  <si>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</si>
  <si>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</si>
  <si>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</si>
  <si>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</si>
  <si>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</si>
  <si>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</si>
  <si>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</si>
  <si>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</si>
  <si>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</si>
  <si>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</si>
  <si>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</si>
  <si>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</si>
  <si>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</si>
  <si>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</si>
  <si>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</si>
  <si>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</si>
  <si>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</si>
  <si>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</si>
  <si>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</si>
  <si>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</si>
  <si>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</si>
  <si>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</si>
  <si>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</si>
  <si>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</si>
  <si>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</si>
  <si>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</si>
  <si>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</si>
  <si>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</si>
  <si>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</si>
  <si>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</si>
  <si>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</si>
  <si>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</si>
  <si>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</si>
  <si>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</si>
  <si>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</si>
  <si>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</si>
  <si>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</si>
  <si>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</si>
  <si>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</si>
  <si>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</si>
  <si>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</si>
  <si>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</si>
  <si>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</si>
  <si>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</si>
  <si>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</si>
  <si>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</si>
  <si>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</si>
  <si>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</si>
  <si>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</si>
  <si>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</si>
  <si>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</si>
  <si>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</si>
  <si>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</si>
  <si>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</si>
  <si>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</si>
  <si>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</si>
  <si>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</si>
  <si>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</si>
  <si>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</si>
  <si>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</si>
  <si>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</si>
  <si>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</si>
  <si>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</si>
  <si>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</si>
  <si>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</si>
  <si>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</si>
  <si>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</si>
  <si>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</si>
  <si>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</si>
  <si>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</si>
  <si>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</si>
  <si>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</si>
  <si>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</si>
  <si>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</si>
  <si>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</si>
  <si>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</si>
  <si>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</si>
  <si>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</si>
  <si>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</si>
  <si>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</si>
  <si>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</si>
  <si>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</si>
  <si>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</si>
  <si>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</si>
  <si>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</si>
  <si>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</si>
  <si>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</si>
  <si>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</si>
  <si>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</si>
  <si>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</si>
  <si>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</si>
  <si>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</si>
  <si>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</si>
  <si>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</si>
  <si>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</si>
  <si>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</si>
  <si>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</si>
  <si>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</si>
  <si>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</si>
  <si>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</si>
  <si>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</si>
  <si>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</si>
  <si>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</si>
  <si>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</si>
  <si>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</si>
  <si>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</si>
  <si>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</si>
  <si>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</si>
  <si>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</si>
  <si>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</si>
  <si>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</si>
  <si>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</si>
  <si>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</si>
  <si>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</si>
  <si>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</si>
  <si>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</si>
  <si>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</si>
  <si>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</si>
  <si>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</si>
  <si>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</si>
  <si>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</si>
  <si>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</si>
  <si>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</si>
  <si>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</si>
  <si>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</si>
  <si>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</si>
  <si>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</si>
  <si>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</si>
  <si>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</si>
  <si>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</si>
  <si>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</si>
  <si>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</si>
  <si>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</si>
  <si>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</si>
  <si>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</si>
  <si>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</si>
  <si>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</si>
  <si>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</si>
  <si>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</si>
  <si>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</si>
  <si>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</si>
  <si>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</si>
  <si>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</si>
  <si>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</si>
  <si>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</si>
  <si>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</si>
  <si>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</si>
  <si>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</si>
  <si>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</si>
  <si>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</si>
  <si>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</si>
  <si>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</si>
  <si>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</si>
  <si>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</si>
  <si>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</si>
  <si>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</si>
  <si>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</si>
  <si>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</si>
  <si>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</si>
  <si>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</si>
  <si>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</si>
  <si>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</si>
  <si>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</si>
  <si>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</si>
  <si>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</si>
  <si>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</si>
  <si>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</si>
  <si>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</si>
  <si>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</si>
  <si>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</si>
  <si>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</si>
  <si>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</si>
  <si>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</si>
  <si>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</si>
  <si>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</si>
  <si>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</si>
  <si>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</si>
  <si>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</si>
  <si>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</si>
  <si>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</si>
  <si>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</si>
  <si>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</si>
  <si>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</si>
  <si>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</si>
  <si>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</si>
  <si>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</si>
  <si>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</si>
  <si>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</si>
  <si>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</si>
  <si>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</si>
  <si>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</si>
  <si>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</si>
  <si>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</si>
  <si>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</si>
  <si>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</si>
  <si>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</si>
  <si>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</si>
  <si>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</si>
  <si>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</si>
  <si>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</si>
  <si>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</si>
  <si>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</si>
  <si>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</si>
  <si>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</si>
  <si>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</si>
  <si>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</si>
  <si>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</si>
  <si>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</si>
  <si>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</si>
  <si>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</si>
  <si>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</si>
  <si>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</si>
  <si>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</si>
  <si>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</si>
  <si>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</si>
  <si>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</si>
  <si>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</si>
  <si>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</si>
  <si>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</si>
  <si>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</si>
  <si>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</si>
  <si>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</si>
  <si>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</si>
  <si>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</si>
  <si>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</si>
  <si>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</si>
  <si>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</si>
  <si>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</si>
  <si>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</si>
  <si>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</si>
  <si>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</si>
  <si>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</si>
  <si>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</si>
  <si>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</si>
  <si>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</si>
  <si>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</si>
  <si>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</si>
  <si>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</si>
  <si>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</si>
  <si>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</si>
  <si>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</si>
  <si>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</si>
  <si>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</si>
  <si>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</si>
  <si>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</si>
  <si>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</si>
  <si>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</si>
  <si>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</si>
  <si>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</si>
  <si>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</si>
  <si>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</si>
  <si>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</si>
  <si>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</si>
  <si>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</si>
  <si>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</si>
  <si>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</si>
  <si>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</si>
  <si>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</si>
  <si>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</si>
  <si>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</si>
  <si>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</si>
  <si>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</si>
  <si>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</si>
  <si>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</si>
  <si>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</si>
  <si>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</si>
  <si>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</si>
  <si>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</si>
  <si>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</si>
  <si>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</si>
  <si>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</si>
  <si>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</si>
  <si>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</si>
  <si>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</si>
  <si>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</si>
  <si>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</si>
  <si>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</si>
  <si>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</si>
  <si>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</si>
  <si>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</si>
  <si>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</si>
  <si>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</si>
  <si>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</si>
  <si>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</si>
  <si>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</si>
  <si>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</si>
  <si>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</si>
  <si>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</si>
  <si>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</si>
  <si>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</si>
  <si>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</si>
  <si>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</si>
  <si>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</si>
  <si>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</si>
  <si>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</si>
  <si>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</si>
  <si>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</si>
  <si>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</si>
  <si>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</si>
  <si>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</si>
  <si>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</si>
  <si>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</si>
  <si>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</si>
  <si>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</si>
  <si>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</si>
  <si>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</si>
  <si>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</si>
  <si>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</si>
  <si>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</si>
  <si>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</si>
  <si>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</si>
  <si>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</si>
  <si>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</si>
  <si>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</si>
  <si>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</si>
  <si>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</si>
  <si>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</si>
  <si>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</si>
  <si>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</si>
  <si>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</si>
  <si>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</si>
  <si>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</si>
  <si>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</si>
  <si>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</si>
  <si>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</si>
  <si>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</si>
  <si>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</si>
  <si>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</si>
  <si>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</si>
  <si>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</si>
  <si>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</si>
  <si>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</si>
  <si>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</si>
  <si>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</si>
  <si>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</si>
  <si>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</si>
  <si>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</si>
  <si>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</si>
  <si>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</si>
  <si>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</si>
  <si>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</si>
  <si>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</si>
  <si>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</si>
  <si>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</si>
  <si>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</si>
  <si>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</si>
  <si>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</si>
  <si>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</si>
  <si>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</si>
  <si>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</si>
  <si>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</si>
  <si>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</si>
  <si>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</si>
  <si>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</si>
  <si>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</si>
  <si>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</si>
  <si>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</si>
  <si>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</si>
  <si>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</si>
  <si>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</si>
  <si>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</si>
  <si>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</si>
  <si>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</si>
  <si>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</si>
  <si>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</si>
  <si>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</si>
  <si>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</si>
  <si>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</si>
  <si>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</si>
  <si>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</si>
  <si>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</si>
  <si>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</si>
  <si>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</si>
  <si>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</si>
  <si>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</si>
  <si>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</si>
  <si>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</si>
  <si>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</si>
  <si>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</si>
  <si>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</si>
  <si>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</si>
  <si>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</si>
  <si>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</si>
  <si>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</si>
  <si>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</si>
  <si>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</si>
  <si>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</si>
  <si>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</si>
  <si>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</si>
  <si>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</si>
  <si>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</si>
  <si>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</si>
  <si>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</si>
  <si>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</si>
  <si>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</si>
  <si>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</si>
  <si>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</si>
  <si>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</si>
  <si>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</si>
  <si>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</si>
  <si>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</si>
  <si>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</si>
  <si>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</si>
  <si>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</si>
  <si>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</si>
  <si>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</si>
  <si>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</si>
  <si>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</si>
  <si>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</si>
  <si>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</si>
  <si>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</si>
  <si>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</si>
  <si>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</si>
  <si>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</si>
  <si>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</si>
  <si>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</si>
  <si>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</si>
  <si>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</si>
  <si>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</si>
  <si>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</si>
  <si>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</si>
  <si>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</si>
  <si>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</si>
  <si>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</si>
  <si>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</si>
  <si>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</si>
  <si>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</si>
  <si>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</si>
  <si>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</si>
  <si>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</si>
  <si>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</si>
  <si>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</si>
  <si>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</si>
  <si>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</si>
  <si>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</si>
  <si>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</si>
  <si>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</si>
  <si>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</si>
  <si>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</si>
  <si>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</si>
  <si>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</si>
  <si>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</si>
  <si>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</si>
  <si>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</si>
  <si>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</si>
  <si>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</si>
  <si>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</si>
  <si>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</si>
  <si>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</si>
  <si>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</si>
  <si>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</si>
  <si>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</si>
  <si>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</si>
  <si>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</si>
  <si>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</si>
  <si>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</si>
  <si>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</si>
  <si>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</si>
  <si>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</si>
  <si>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</si>
  <si>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</si>
  <si>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</si>
  <si>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</si>
  <si>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</si>
  <si>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</si>
  <si>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</si>
  <si>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</si>
  <si>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</si>
  <si>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</si>
  <si>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</si>
  <si>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</si>
  <si>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</si>
  <si>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</si>
  <si>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</si>
  <si>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</si>
  <si>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</si>
  <si>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</si>
  <si>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</si>
  <si>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</si>
  <si>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</si>
  <si>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</si>
  <si>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</si>
  <si>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</si>
  <si>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</si>
  <si>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</si>
  <si>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</si>
  <si>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</si>
  <si>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</si>
  <si>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</si>
  <si>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</si>
  <si>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</si>
  <si>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</si>
  <si>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</si>
  <si>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</si>
  <si>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</si>
  <si>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</si>
  <si>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</si>
  <si>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</si>
  <si>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</si>
  <si>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</si>
  <si>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</si>
  <si>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</si>
  <si>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</si>
  <si>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</si>
  <si>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</si>
  <si>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</si>
  <si>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</si>
  <si>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</si>
  <si>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</si>
  <si>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</si>
  <si>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</si>
  <si>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</si>
  <si>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</si>
  <si>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</si>
  <si>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</si>
  <si>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</si>
  <si>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</si>
  <si>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</si>
  <si>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</si>
  <si>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</si>
  <si>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</si>
  <si>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</si>
  <si>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</si>
  <si>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</si>
  <si>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</si>
  <si>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</si>
  <si>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</si>
  <si>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</si>
  <si>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</si>
  <si>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</si>
  <si>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</si>
  <si>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</si>
  <si>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</si>
  <si>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</si>
  <si>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</si>
  <si>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</si>
  <si>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</si>
  <si>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</si>
  <si>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</si>
  <si>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</si>
  <si>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</si>
  <si>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</si>
  <si>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</si>
  <si>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</si>
  <si>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</si>
  <si>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</si>
  <si>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</si>
  <si>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</si>
  <si>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</si>
  <si>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</si>
  <si>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</si>
  <si>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</si>
  <si>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</si>
  <si>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</si>
  <si>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</si>
  <si>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</si>
  <si>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</si>
  <si>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</si>
  <si>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</si>
  <si>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</si>
  <si>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</si>
  <si>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</si>
  <si>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</si>
  <si>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</si>
  <si>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</si>
  <si>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</si>
  <si>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</si>
  <si>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</si>
  <si>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</si>
  <si>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</si>
  <si>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</si>
  <si>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</si>
  <si>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</si>
  <si>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</si>
  <si>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</si>
  <si>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</si>
  <si>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</si>
  <si>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</si>
  <si>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</si>
  <si>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</si>
  <si>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</si>
  <si>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</si>
  <si>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</si>
  <si>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</si>
  <si>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</si>
  <si>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</si>
  <si>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</si>
  <si>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</si>
  <si>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</si>
  <si>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</si>
  <si>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</si>
  <si>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</si>
  <si>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</si>
  <si>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</si>
  <si>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</si>
  <si>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</si>
  <si>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</si>
  <si>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</si>
  <si>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</si>
  <si>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</si>
  <si>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</si>
  <si>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</si>
  <si>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</si>
  <si>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</si>
  <si>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</si>
  <si>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</si>
  <si>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</si>
  <si>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</si>
  <si>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</si>
  <si>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</si>
  <si>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</si>
  <si>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</si>
  <si>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</si>
  <si>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</si>
  <si>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</si>
  <si>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</si>
  <si>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</si>
  <si>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</si>
  <si>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</si>
  <si>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</si>
  <si>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</si>
  <si>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</si>
  <si>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</si>
  <si>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</si>
  <si>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</si>
  <si>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</si>
  <si>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</si>
  <si>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</si>
  <si>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</si>
  <si>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</si>
  <si>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</si>
  <si>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</si>
  <si>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</si>
  <si>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</si>
  <si>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</si>
  <si>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</si>
  <si>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</si>
  <si>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</si>
  <si>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</si>
  <si>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</si>
  <si>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</si>
  <si>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</si>
  <si>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</si>
  <si>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</si>
  <si>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</si>
  <si>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</si>
  <si>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</si>
  <si>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</si>
  <si>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</si>
  <si>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</si>
  <si>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</si>
  <si>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</si>
  <si>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</si>
  <si>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</si>
  <si>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</si>
  <si>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</si>
  <si>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</si>
  <si>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</si>
  <si>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</si>
  <si>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</si>
  <si>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</si>
  <si>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</si>
  <si>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</si>
  <si>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</si>
  <si>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</si>
  <si>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</si>
  <si>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</si>
  <si>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</si>
  <si>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</si>
  <si>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</si>
  <si>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</si>
  <si>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</si>
  <si>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</si>
  <si>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</si>
  <si>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</si>
  <si>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</si>
  <si>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</si>
  <si>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</si>
  <si>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</si>
  <si>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</si>
  <si>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</si>
  <si>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</si>
  <si>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</si>
  <si>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</si>
  <si>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</si>
  <si>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</si>
  <si>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</si>
  <si>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</si>
  <si>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</si>
  <si>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</si>
  <si>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</si>
  <si>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</si>
  <si>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</si>
  <si>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</si>
  <si>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</si>
  <si>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</si>
  <si>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</si>
  <si>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</si>
  <si>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</si>
  <si>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</si>
  <si>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</si>
  <si>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</si>
  <si>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</si>
  <si>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</si>
  <si>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</si>
  <si>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</si>
  <si>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</si>
  <si>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</si>
  <si>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</si>
  <si>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</si>
  <si>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</si>
  <si>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</si>
  <si>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</si>
  <si>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</si>
  <si>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</si>
  <si>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</si>
  <si>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</si>
  <si>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</si>
  <si>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</si>
  <si>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</si>
  <si>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</si>
  <si>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</si>
  <si>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</si>
  <si>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</si>
  <si>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</si>
  <si>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</si>
  <si>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</si>
  <si>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</si>
  <si>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</si>
  <si>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</si>
  <si>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</si>
  <si>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</si>
  <si>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</si>
  <si>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</si>
  <si>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</si>
  <si>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</si>
  <si>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</si>
  <si>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</si>
  <si>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</si>
  <si>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</si>
  <si>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</si>
  <si>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</si>
  <si>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</si>
  <si>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</si>
  <si>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</si>
  <si>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</si>
  <si>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</si>
  <si>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</si>
  <si>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</si>
  <si>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</si>
  <si>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</si>
  <si>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</si>
  <si>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</si>
  <si>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</si>
  <si>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</si>
  <si>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</si>
  <si>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</si>
  <si>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</si>
  <si>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</si>
  <si>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</si>
  <si>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</si>
  <si>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</si>
  <si>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</si>
  <si>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</si>
  <si>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</si>
  <si>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</si>
  <si>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</si>
  <si>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</si>
  <si>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</si>
  <si>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</si>
  <si>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</si>
  <si>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</si>
  <si>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</si>
  <si>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</si>
  <si>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</si>
  <si>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</si>
  <si>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</si>
  <si>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</si>
  <si>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</si>
  <si>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</si>
  <si>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</si>
  <si>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</si>
  <si>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</si>
  <si>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</si>
  <si>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</si>
  <si>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</si>
  <si>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</si>
  <si>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</si>
  <si>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</si>
  <si>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</si>
  <si>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</si>
  <si>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</si>
  <si>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</si>
  <si>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</si>
  <si>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</si>
  <si>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</si>
  <si>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</si>
  <si>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</si>
  <si>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</si>
  <si>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</si>
  <si>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</si>
  <si>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</si>
  <si>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</si>
  <si>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</si>
  <si>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</si>
  <si>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</si>
  <si>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</si>
  <si>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</si>
  <si>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</si>
  <si>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</si>
  <si>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</si>
  <si>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</si>
  <si>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</si>
  <si>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</si>
  <si>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</si>
  <si>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</si>
  <si>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</si>
  <si>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</si>
  <si>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</si>
  <si>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</si>
  <si>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</si>
  <si>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</si>
  <si>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</si>
  <si>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</si>
  <si>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</si>
  <si>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</si>
  <si>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</si>
  <si>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</si>
  <si>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</si>
  <si>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</si>
  <si>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</si>
  <si>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</si>
  <si>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</si>
  <si>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</si>
  <si>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</si>
  <si>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</si>
  <si>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</si>
  <si>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</si>
  <si>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</si>
  <si>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</si>
  <si>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</si>
  <si>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</si>
  <si>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</si>
  <si>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</si>
  <si>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</si>
  <si>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</si>
  <si>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</si>
  <si>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</si>
  <si>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</si>
  <si>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</si>
  <si>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</si>
  <si>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</si>
  <si>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</si>
  <si>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</si>
  <si>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</si>
  <si>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</si>
  <si>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</si>
  <si>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</si>
  <si>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</si>
  <si>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</si>
  <si>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</si>
  <si>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</si>
  <si>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</si>
  <si>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</si>
  <si>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</si>
  <si>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</si>
  <si>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</si>
  <si>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</si>
  <si>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</si>
  <si>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</si>
  <si>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</si>
  <si>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</si>
  <si>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</si>
  <si>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</si>
  <si>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</si>
  <si>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</si>
  <si>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</si>
  <si>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</si>
  <si>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</si>
  <si>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</si>
  <si>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</si>
  <si>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</si>
  <si>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</si>
  <si>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</si>
  <si>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</si>
  <si>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</si>
  <si>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</si>
  <si>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</si>
  <si>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</si>
  <si>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</si>
  <si>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</si>
  <si>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</si>
  <si>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</si>
  <si>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</si>
  <si>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</si>
  <si>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</si>
  <si>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</si>
  <si>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</si>
  <si>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</si>
  <si>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</si>
  <si>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</si>
  <si>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</si>
  <si>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</si>
  <si>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</si>
  <si>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</si>
  <si>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</si>
  <si>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</si>
  <si>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</si>
  <si>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</si>
  <si>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</si>
  <si>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</si>
  <si>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</si>
  <si>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</si>
  <si>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</si>
  <si>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</si>
  <si>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</si>
  <si>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</si>
  <si>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</si>
  <si>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</si>
  <si>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</si>
  <si>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</si>
  <si>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</si>
  <si>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</si>
  <si>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</si>
  <si>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</si>
  <si>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</si>
  <si>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</si>
  <si>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</si>
  <si>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</si>
  <si>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</si>
  <si>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</si>
  <si>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</si>
  <si>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</si>
  <si>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</si>
  <si>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</si>
  <si>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</si>
  <si>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</si>
  <si>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</si>
  <si>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</si>
  <si>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</si>
  <si>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</si>
  <si>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</si>
  <si>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</si>
  <si>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</si>
  <si>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</si>
  <si>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</si>
  <si>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</si>
  <si>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</si>
  <si>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</si>
  <si>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</si>
  <si>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</si>
  <si>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</si>
  <si>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</si>
  <si>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</si>
  <si>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</si>
  <si>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</si>
  <si>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</si>
  <si>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</si>
  <si>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</si>
  <si>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</si>
  <si>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</si>
  <si>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</si>
  <si>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</si>
  <si>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</si>
  <si>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</si>
  <si>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</si>
  <si>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</si>
  <si>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</si>
  <si>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</si>
  <si>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</si>
  <si>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</si>
  <si>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</si>
  <si>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</si>
  <si>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</si>
  <si>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</si>
  <si>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</si>
  <si>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</si>
  <si>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</si>
  <si>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</si>
  <si>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</si>
  <si>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</si>
  <si>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</si>
  <si>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</si>
  <si>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</si>
  <si>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</si>
  <si>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</si>
  <si>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</si>
  <si>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</si>
  <si>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</si>
  <si>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</si>
  <si>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</si>
  <si>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</si>
  <si>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</si>
  <si>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</si>
  <si>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</si>
  <si>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</si>
  <si>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</si>
  <si>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</si>
  <si>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</si>
  <si>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</si>
  <si>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</si>
  <si>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</si>
  <si>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</si>
  <si>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</si>
  <si>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</si>
  <si>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</si>
  <si>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</si>
  <si>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</si>
  <si>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</si>
  <si>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</si>
  <si>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</si>
  <si>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</si>
  <si>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</si>
  <si>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</si>
  <si>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</si>
  <si>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</si>
  <si>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</si>
  <si>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</si>
  <si>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</si>
  <si>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</si>
  <si>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</si>
  <si>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</si>
  <si>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</si>
  <si>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</si>
  <si>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</si>
  <si>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</si>
  <si>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</si>
  <si>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</si>
  <si>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</si>
  <si>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</si>
  <si>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</si>
  <si>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</si>
  <si>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</si>
  <si>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</si>
  <si>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</si>
  <si>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</si>
  <si>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</si>
  <si>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</si>
  <si>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</si>
  <si>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</si>
  <si>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</si>
  <si>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</si>
  <si>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</si>
  <si>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</si>
  <si>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</si>
  <si>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</si>
  <si>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</si>
  <si>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</si>
  <si>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</si>
  <si>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</si>
  <si>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</si>
  <si>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</si>
  <si>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</si>
  <si>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</si>
  <si>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</si>
  <si>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</si>
  <si>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</si>
  <si>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</si>
  <si>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</si>
  <si>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</si>
  <si>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</si>
  <si>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</si>
  <si>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</si>
  <si>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</si>
  <si>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</si>
  <si>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</si>
  <si>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</si>
  <si>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</si>
  <si>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</si>
  <si>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</si>
  <si>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</si>
  <si>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</si>
  <si>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</si>
  <si>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</si>
  <si>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</si>
  <si>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</si>
  <si>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</si>
  <si>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</si>
  <si>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</si>
  <si>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</si>
  <si>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</si>
  <si>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</si>
  <si>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</si>
  <si>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</si>
  <si>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</si>
  <si>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</si>
  <si>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</si>
  <si>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</si>
  <si>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</si>
  <si>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</si>
  <si>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</si>
  <si>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</si>
  <si>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</si>
  <si>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</si>
  <si>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</si>
  <si>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</si>
  <si>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</si>
  <si>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</si>
  <si>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</si>
  <si>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</si>
  <si>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</si>
  <si>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</si>
  <si>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</si>
  <si>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</si>
  <si>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</si>
  <si>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</si>
  <si>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</si>
  <si>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</si>
  <si>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</si>
  <si>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</si>
  <si>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</si>
  <si>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</si>
  <si>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</si>
  <si>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</si>
  <si>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</si>
  <si>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</si>
  <si>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</si>
  <si>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</si>
  <si>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</si>
  <si>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</si>
  <si>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</si>
  <si>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</si>
  <si>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</si>
  <si>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</si>
  <si>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</si>
  <si>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</si>
  <si>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</si>
  <si>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</si>
  <si>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</si>
  <si>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</si>
  <si>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</si>
  <si>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</si>
  <si>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</si>
  <si>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</si>
  <si>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</si>
  <si>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</si>
  <si>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</si>
  <si>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</si>
  <si>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</si>
  <si>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</si>
  <si>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</si>
  <si>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</si>
  <si>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</si>
  <si>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</si>
  <si>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</si>
  <si>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</si>
  <si>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</si>
  <si>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</si>
  <si>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</si>
  <si>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</si>
  <si>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</si>
  <si>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</si>
  <si>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</si>
  <si>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</si>
  <si>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</si>
  <si>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</si>
  <si>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</si>
  <si>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</si>
  <si>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</si>
  <si>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</si>
  <si>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</si>
  <si>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</si>
  <si>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</si>
  <si>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</si>
  <si>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</si>
  <si>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</si>
  <si>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</si>
  <si>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</si>
  <si>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</si>
  <si>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</si>
  <si>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</si>
  <si>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</si>
  <si>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</si>
  <si>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</si>
  <si>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</si>
  <si>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</si>
  <si>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</si>
  <si>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</si>
  <si>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</si>
  <si>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</si>
  <si>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</si>
  <si>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</si>
  <si>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</si>
  <si>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</si>
  <si>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</si>
  <si>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</si>
  <si>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</si>
  <si>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</si>
  <si>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</si>
  <si>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</si>
  <si>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</si>
  <si>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</si>
  <si>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</si>
  <si>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</si>
  <si>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</si>
  <si>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</si>
  <si>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</si>
  <si>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</si>
  <si>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</si>
  <si>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</si>
  <si>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</si>
  <si>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</si>
  <si>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</si>
  <si>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</si>
  <si>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</si>
  <si>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</si>
  <si>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</si>
  <si>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</si>
  <si>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</si>
  <si>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</si>
  <si>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</si>
  <si>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</si>
  <si>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</si>
  <si>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</si>
  <si>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</si>
  <si>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</si>
  <si>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</si>
  <si>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</si>
  <si>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</si>
  <si>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</si>
  <si>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</si>
  <si>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</si>
  <si>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</si>
  <si>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</si>
  <si>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</si>
  <si>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</si>
  <si>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</si>
  <si>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</si>
  <si>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</si>
  <si>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</si>
  <si>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</si>
  <si>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</si>
  <si>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</si>
  <si>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</si>
  <si>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</si>
  <si>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</si>
  <si>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</si>
  <si>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</si>
  <si>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</si>
  <si>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</si>
  <si>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</si>
  <si>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</si>
  <si>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</si>
  <si>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</si>
  <si>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</si>
  <si>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</si>
  <si>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</si>
  <si>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</si>
  <si>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</si>
  <si>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</si>
  <si>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</si>
  <si>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</si>
  <si>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</si>
  <si>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</si>
  <si>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</si>
  <si>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</si>
  <si>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</si>
  <si>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</si>
  <si>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</si>
  <si>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</si>
  <si>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</si>
  <si>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</si>
  <si>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</si>
  <si>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</si>
  <si>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</si>
  <si>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</si>
  <si>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</si>
  <si>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</si>
  <si>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</si>
  <si>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</si>
  <si>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</si>
  <si>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</si>
  <si>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</si>
  <si>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</si>
  <si>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</si>
  <si>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</si>
  <si>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</si>
  <si>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</si>
  <si>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</si>
  <si>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</si>
  <si>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</si>
  <si>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</si>
  <si>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</si>
  <si>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</si>
  <si>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</si>
  <si>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</si>
  <si>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</si>
  <si>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</si>
  <si>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</si>
  <si>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</si>
  <si>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</si>
  <si>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</si>
  <si>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</si>
  <si>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</si>
  <si>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</si>
  <si>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</si>
  <si>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</si>
  <si>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</si>
  <si>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</si>
  <si>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</si>
  <si>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</si>
  <si>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</si>
  <si>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</si>
  <si>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</si>
  <si>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</si>
  <si>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</si>
  <si>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</si>
  <si>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</si>
  <si>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</si>
  <si>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</si>
  <si>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</si>
  <si>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</si>
  <si>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</si>
  <si>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</si>
  <si>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</si>
  <si>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</si>
  <si>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</si>
  <si>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</si>
  <si>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</si>
  <si>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</si>
  <si>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</si>
  <si>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</si>
  <si>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</si>
  <si>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</si>
  <si>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</si>
  <si>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</si>
  <si>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</si>
  <si>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</si>
  <si>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</si>
  <si>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</si>
  <si>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</si>
  <si>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</si>
  <si>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</si>
  <si>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</si>
  <si>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</si>
  <si>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</si>
  <si>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</si>
  <si>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</si>
  <si>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</si>
  <si>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</si>
  <si>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</si>
  <si>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</si>
  <si>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</si>
  <si>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</si>
  <si>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</si>
  <si>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</si>
  <si>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</si>
  <si>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</si>
  <si>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</si>
  <si>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</si>
  <si>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</si>
  <si>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</si>
  <si>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</si>
  <si>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</si>
  <si>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</si>
  <si>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</si>
  <si>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</si>
  <si>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</si>
  <si>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</si>
  <si>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</si>
  <si>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</si>
  <si>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</si>
  <si>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</si>
  <si>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</si>
  <si>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</si>
  <si>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</si>
  <si>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</si>
  <si>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</si>
  <si>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</si>
  <si>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</si>
  <si>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</si>
  <si>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</si>
  <si>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</si>
  <si>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</si>
  <si>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</si>
  <si>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</si>
  <si>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</si>
  <si>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</si>
  <si>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</si>
  <si>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</si>
  <si>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</si>
  <si>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</si>
  <si>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</si>
  <si>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</si>
  <si>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</si>
  <si>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</si>
  <si>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</si>
  <si>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</si>
  <si>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</si>
  <si>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</si>
  <si>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</si>
  <si>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</si>
  <si>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</si>
  <si>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</si>
  <si>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</si>
  <si>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</si>
  <si>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</si>
  <si>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</si>
  <si>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</si>
  <si>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</si>
  <si>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</si>
  <si>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</si>
  <si>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</si>
  <si>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</si>
  <si>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</si>
  <si>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</si>
  <si>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</si>
  <si>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</si>
  <si>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</si>
  <si>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</si>
  <si>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</si>
  <si>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</si>
  <si>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</si>
  <si>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</si>
  <si>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</si>
  <si>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</si>
  <si>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</si>
  <si>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</si>
  <si>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</si>
  <si>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</si>
  <si>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</si>
  <si>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</si>
  <si>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</si>
  <si>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</si>
  <si>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</si>
  <si>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</si>
  <si>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</si>
  <si>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</si>
  <si>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</si>
  <si>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</si>
  <si>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</si>
  <si>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</si>
  <si>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</si>
  <si>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</si>
  <si>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</si>
  <si>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</si>
  <si>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</si>
  <si>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</si>
  <si>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</si>
  <si>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</si>
  <si>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</si>
  <si>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</si>
  <si>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</si>
  <si>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</si>
  <si>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</si>
  <si>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</si>
  <si>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</si>
  <si>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</si>
  <si>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</si>
  <si>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</si>
  <si>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</si>
  <si>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</si>
  <si>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</si>
  <si>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</si>
  <si>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</si>
  <si>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</si>
  <si>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</si>
  <si>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</si>
  <si>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</si>
  <si>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</si>
  <si>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</si>
  <si>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</si>
  <si>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</si>
  <si>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</si>
  <si>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</si>
  <si>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</si>
  <si>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</si>
  <si>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</si>
  <si>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</si>
  <si>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</si>
  <si>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</si>
  <si>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</si>
  <si>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</si>
  <si>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</si>
  <si>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</si>
  <si>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</si>
  <si>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</si>
  <si>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</si>
  <si>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</si>
  <si>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</si>
  <si>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</si>
  <si>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</si>
  <si>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</si>
  <si>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</si>
  <si>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</si>
  <si>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</si>
  <si>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</si>
  <si>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</si>
  <si>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</si>
  <si>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</si>
  <si>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</si>
  <si>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</si>
  <si>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</si>
  <si>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</si>
  <si>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</si>
  <si>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</si>
  <si>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</si>
  <si>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</si>
  <si>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</si>
  <si>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</si>
  <si>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</si>
  <si>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</si>
  <si>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</si>
  <si>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</si>
  <si>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</si>
  <si>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</si>
  <si>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</si>
  <si>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</si>
  <si>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</si>
  <si>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</si>
  <si>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</si>
  <si>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</si>
  <si>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</si>
  <si>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</si>
  <si>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</si>
  <si>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</si>
  <si>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</si>
  <si>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</si>
  <si>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</si>
  <si>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</si>
  <si>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</si>
  <si>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</si>
  <si>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</si>
  <si>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</si>
  <si>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</si>
  <si>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</si>
  <si>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</si>
  <si>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</si>
  <si>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</si>
  <si>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</si>
  <si>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</si>
  <si>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</si>
  <si>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</si>
  <si>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</si>
  <si>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</si>
  <si>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</si>
  <si>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</si>
  <si>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</si>
  <si>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</si>
  <si>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</si>
  <si>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</si>
  <si>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</si>
  <si>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</si>
  <si>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</si>
  <si>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</si>
  <si>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</si>
  <si>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</si>
  <si>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</si>
  <si>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</si>
  <si>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</si>
  <si>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</si>
  <si>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</si>
  <si>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</si>
  <si>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</si>
  <si>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</si>
  <si>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</si>
  <si>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</si>
  <si>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</si>
  <si>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</si>
  <si>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</si>
  <si>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</si>
  <si>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</si>
  <si>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</si>
  <si>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</si>
  <si>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</si>
  <si>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</si>
  <si>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</si>
  <si>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</si>
  <si>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</si>
  <si>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</si>
  <si>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</si>
  <si>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</si>
  <si>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</si>
  <si>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</si>
  <si>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</si>
  <si>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</si>
  <si>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</si>
  <si>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</si>
  <si>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</si>
  <si>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</si>
  <si>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</si>
  <si>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</si>
  <si>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</si>
  <si>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</si>
  <si>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</si>
  <si>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</si>
  <si>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</si>
  <si>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</si>
  <si>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</si>
  <si>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</si>
  <si>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</si>
  <si>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</si>
  <si>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</si>
  <si>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</si>
  <si>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</si>
  <si>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</si>
  <si>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</si>
  <si>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</si>
  <si>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</si>
  <si>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</si>
  <si>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</si>
  <si>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</si>
  <si>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</si>
  <si>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</si>
  <si>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</si>
  <si>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</si>
  <si>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</si>
  <si>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</si>
  <si>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</si>
  <si>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</si>
  <si>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</si>
  <si>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</si>
  <si>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</si>
  <si>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</si>
  <si>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</si>
  <si>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</si>
  <si>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</si>
  <si>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</si>
  <si>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</si>
  <si>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</si>
  <si>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</si>
  <si>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</si>
  <si>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</si>
  <si>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</si>
  <si>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</si>
  <si>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</si>
  <si>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</si>
  <si>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</si>
  <si>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</si>
  <si>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</si>
  <si>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</si>
  <si>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</si>
  <si>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</si>
  <si>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</si>
  <si>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</si>
  <si>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</si>
  <si>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</si>
  <si>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</si>
  <si>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</si>
  <si>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</si>
  <si>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</si>
  <si>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</si>
  <si>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</si>
  <si>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</si>
  <si>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</si>
  <si>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</si>
  <si>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</si>
  <si>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</si>
  <si>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</si>
  <si>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</si>
  <si>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</si>
  <si>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</si>
  <si>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</si>
  <si>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</si>
  <si>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</si>
  <si>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</si>
  <si>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</si>
  <si>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</si>
  <si>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</si>
  <si>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</si>
  <si>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</si>
  <si>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</si>
  <si>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</si>
  <si>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</si>
  <si>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</si>
  <si>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</si>
  <si>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</si>
  <si>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</si>
  <si>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</si>
  <si>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</si>
  <si>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</si>
  <si>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</si>
  <si>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</si>
  <si>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</si>
  <si>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</si>
  <si>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</si>
  <si>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</si>
  <si>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</si>
  <si>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</si>
  <si>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</si>
  <si>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</si>
  <si>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</si>
  <si>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</si>
  <si>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</si>
  <si>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</si>
  <si>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</si>
  <si>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</si>
  <si>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</si>
  <si>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</si>
  <si>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</si>
  <si>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</si>
  <si>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</si>
  <si>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</si>
  <si>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</si>
  <si>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</si>
  <si>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</si>
  <si>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</si>
  <si>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</si>
  <si>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</si>
  <si>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</si>
  <si>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</si>
  <si>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</si>
  <si>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</si>
  <si>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</si>
  <si>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</si>
  <si>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</si>
  <si>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</si>
  <si>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</si>
  <si>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</si>
  <si>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</si>
  <si>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</si>
  <si>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</si>
  <si>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</si>
  <si>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</si>
  <si>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</si>
  <si>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</si>
  <si>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</si>
  <si>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</si>
  <si>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</si>
  <si>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</si>
  <si>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</si>
  <si>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</si>
  <si>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</si>
  <si>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</si>
  <si>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</si>
  <si>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</si>
  <si>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</si>
  <si>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</si>
  <si>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</si>
  <si>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</si>
  <si>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</si>
  <si>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</si>
  <si>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</si>
  <si>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</si>
  <si>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</si>
  <si>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</si>
  <si>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</si>
  <si>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</si>
  <si>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</si>
  <si>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</si>
  <si>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</si>
  <si>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</si>
  <si>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</si>
  <si>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</si>
  <si>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</si>
  <si>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</si>
  <si>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</si>
  <si>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</si>
  <si>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</si>
  <si>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</si>
  <si>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</si>
  <si>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</si>
  <si>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</si>
  <si>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</si>
  <si>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</si>
  <si>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</si>
  <si>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</si>
  <si>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</si>
  <si>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</si>
  <si>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</si>
  <si>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</si>
  <si>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</si>
  <si>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</si>
  <si>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</si>
  <si>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</si>
  <si>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</si>
  <si>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</si>
  <si>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</si>
  <si>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</si>
  <si>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</si>
  <si>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</si>
  <si>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</si>
  <si>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</si>
  <si>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</si>
  <si>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</si>
  <si>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</si>
  <si>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</si>
  <si>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</si>
  <si>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</si>
  <si>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</si>
  <si>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</si>
  <si>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</si>
  <si>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</si>
  <si>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</si>
  <si>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</si>
  <si>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</si>
  <si>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</si>
  <si>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</si>
  <si>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</si>
  <si>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</si>
  <si>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</si>
  <si>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</si>
  <si>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</si>
  <si>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</si>
  <si>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</si>
  <si>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</si>
  <si>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</si>
  <si>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</si>
  <si>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</si>
  <si>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</si>
  <si>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</si>
  <si>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</si>
  <si>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</si>
  <si>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</si>
  <si>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</si>
  <si>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</si>
  <si>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</si>
  <si>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</si>
  <si>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</si>
  <si>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</si>
  <si>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</si>
  <si>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</si>
  <si>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</si>
  <si>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</si>
  <si>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</si>
  <si>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</si>
  <si>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</si>
  <si>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</si>
  <si>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</si>
  <si>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</si>
  <si>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</si>
  <si>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</si>
  <si>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</si>
  <si>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</si>
  <si>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</si>
  <si>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</si>
  <si>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</si>
  <si>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</si>
  <si>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</si>
  <si>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</si>
  <si>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</si>
  <si>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</si>
  <si>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</si>
  <si>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</si>
  <si>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</si>
  <si>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</si>
  <si>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</si>
  <si>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</si>
  <si>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</si>
  <si>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</si>
  <si>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</si>
  <si>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</si>
  <si>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</si>
  <si>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</si>
  <si>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</si>
  <si>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</si>
  <si>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</si>
  <si>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</si>
  <si>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</si>
  <si>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</si>
  <si>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</si>
  <si>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</si>
  <si>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</si>
  <si>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</si>
  <si>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</si>
  <si>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</si>
  <si>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</si>
  <si>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</si>
  <si>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</si>
  <si>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</si>
  <si>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</si>
  <si>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</si>
  <si>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</si>
  <si>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</si>
  <si>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</si>
  <si>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</si>
  <si>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</si>
  <si>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</si>
  <si>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</si>
  <si>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</si>
  <si>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</si>
  <si>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</si>
  <si>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</si>
  <si>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</si>
  <si>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</si>
  <si>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</si>
  <si>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</si>
  <si>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</si>
  <si>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</si>
  <si>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</si>
  <si>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</si>
  <si>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</si>
  <si>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</si>
  <si>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</si>
  <si>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</si>
  <si>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</si>
  <si>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</si>
  <si>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</si>
  <si>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</si>
  <si>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</si>
  <si>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</si>
  <si>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</si>
  <si>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</si>
  <si>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</si>
  <si>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</si>
  <si>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</si>
  <si>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</si>
  <si>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</si>
  <si>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</si>
  <si>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</si>
  <si>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</si>
  <si>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</si>
  <si>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</si>
  <si>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</si>
  <si>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</si>
  <si>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</si>
  <si>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</si>
  <si>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</si>
  <si>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</si>
  <si>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</si>
  <si>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</si>
  <si>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</si>
  <si>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</si>
  <si>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</si>
  <si>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</si>
  <si>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</si>
  <si>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</si>
  <si>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</si>
  <si>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</si>
  <si>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</si>
  <si>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</si>
  <si>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</si>
  <si>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</si>
  <si>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</si>
  <si>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</si>
  <si>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</si>
  <si>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</si>
  <si>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</si>
  <si>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</si>
  <si>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</si>
  <si>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</si>
  <si>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</si>
  <si>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</si>
  <si>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</si>
  <si>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</si>
  <si>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</si>
  <si>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</si>
  <si>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</si>
  <si>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</si>
  <si>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</si>
  <si>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</si>
  <si>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</si>
  <si>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</si>
  <si>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</si>
  <si>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</si>
  <si>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</si>
  <si>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</si>
  <si>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</si>
  <si>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</si>
  <si>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</si>
  <si>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</si>
  <si>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</si>
  <si>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</si>
  <si>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</si>
  <si>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</si>
  <si>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</si>
  <si>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</si>
  <si>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</si>
  <si>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</si>
  <si>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</si>
  <si>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</si>
  <si>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</si>
  <si>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</si>
  <si>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</si>
  <si>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</si>
  <si>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</si>
  <si>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</si>
  <si>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</si>
  <si>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</si>
  <si>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</si>
  <si>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</si>
  <si>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</si>
  <si>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</si>
  <si>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</si>
  <si>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</si>
  <si>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</si>
  <si>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</si>
  <si>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</si>
  <si>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</si>
  <si>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</si>
  <si>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</si>
  <si>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</si>
  <si>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</si>
  <si>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</si>
  <si>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</si>
  <si>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</si>
  <si>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</si>
  <si>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</si>
  <si>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</si>
  <si>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</si>
  <si>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</si>
  <si>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</si>
  <si>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</si>
  <si>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</si>
  <si>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</si>
  <si>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</si>
  <si>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</si>
  <si>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</si>
  <si>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</si>
  <si>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</si>
  <si>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</si>
  <si>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</si>
  <si>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</si>
  <si>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</si>
  <si>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</si>
  <si>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</si>
  <si>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</si>
  <si>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</si>
  <si>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</si>
  <si>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</si>
  <si>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</si>
  <si>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</si>
  <si>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</si>
  <si>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</si>
  <si>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</si>
  <si>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</si>
  <si>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</si>
  <si>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</si>
  <si>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</si>
  <si>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</si>
  <si>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</si>
  <si>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</si>
  <si>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</si>
  <si>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</si>
  <si>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</si>
  <si>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</si>
  <si>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</si>
  <si>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</si>
  <si>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</si>
  <si>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</si>
  <si>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</si>
  <si>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</si>
  <si>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</si>
  <si>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</si>
  <si>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</si>
  <si>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</si>
  <si>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</si>
  <si>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</si>
  <si>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</si>
  <si>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</si>
  <si>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</si>
  <si>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</si>
  <si>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</si>
  <si>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</si>
  <si>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</si>
  <si>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</si>
  <si>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</si>
  <si>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</si>
  <si>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</si>
  <si>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</si>
  <si>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</si>
  <si>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</si>
  <si>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</si>
  <si>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</si>
  <si>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</si>
  <si>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</si>
  <si>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</si>
  <si>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</si>
  <si>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</si>
  <si>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</si>
  <si>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</si>
  <si>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</si>
  <si>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</si>
  <si>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</si>
  <si>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</si>
  <si>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</si>
  <si>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</si>
  <si>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</si>
  <si>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</si>
  <si>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</si>
  <si>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</si>
  <si>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</si>
  <si>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</si>
  <si>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</si>
  <si>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</si>
  <si>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</si>
  <si>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</si>
  <si>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</si>
  <si>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</si>
  <si>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</si>
  <si>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</si>
  <si>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</si>
  <si>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</si>
  <si>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</si>
  <si>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</si>
  <si>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</si>
  <si>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</si>
  <si>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</si>
  <si>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</si>
  <si>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</si>
  <si>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</si>
  <si>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</si>
  <si>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</si>
  <si>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</si>
  <si>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</si>
  <si>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</si>
  <si>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</si>
  <si>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</si>
  <si>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</si>
  <si>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</si>
  <si>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</si>
  <si>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</si>
  <si>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</si>
  <si>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</si>
  <si>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</si>
  <si>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</si>
  <si>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</si>
  <si>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</si>
  <si>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</si>
  <si>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</si>
  <si>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</si>
  <si>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</si>
  <si>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</si>
  <si>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</si>
  <si>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</si>
  <si>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</si>
  <si>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</si>
  <si>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</si>
  <si>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</si>
  <si>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</si>
  <si>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</si>
  <si>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</si>
  <si>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</si>
  <si>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</si>
  <si>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</si>
  <si>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</si>
  <si>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</si>
  <si>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</si>
  <si>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</si>
  <si>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</si>
  <si>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</si>
  <si>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</si>
  <si>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</si>
  <si>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</si>
  <si>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</si>
  <si>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</si>
  <si>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</si>
  <si>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</si>
  <si>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</si>
  <si>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</si>
  <si>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</si>
  <si>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</si>
  <si>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</si>
  <si>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</si>
  <si>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</si>
  <si>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</si>
  <si>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</si>
  <si>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</si>
  <si>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</si>
  <si>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</si>
  <si>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</si>
  <si>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</si>
  <si>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</si>
  <si>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</si>
  <si>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</si>
  <si>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</si>
  <si>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</si>
  <si>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</si>
  <si>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</si>
  <si>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</si>
  <si>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</si>
  <si>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</si>
  <si>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</si>
  <si>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</si>
  <si>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</si>
  <si>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</si>
  <si>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</si>
  <si>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</si>
  <si>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</si>
  <si>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</si>
  <si>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</si>
  <si>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</si>
  <si>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</si>
  <si>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</si>
  <si>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</si>
  <si>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</si>
  <si>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</si>
  <si>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</si>
  <si>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</si>
  <si>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</si>
  <si>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</si>
  <si>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</si>
  <si>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</si>
  <si>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</si>
  <si>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</si>
  <si>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</si>
  <si>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</si>
  <si>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</si>
  <si>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</si>
  <si>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</si>
  <si>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</si>
  <si>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</si>
  <si>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</si>
  <si>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</si>
  <si>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</si>
  <si>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</si>
  <si>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</si>
  <si>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</si>
  <si>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</si>
  <si>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</si>
  <si>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</si>
  <si>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</si>
  <si>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</si>
  <si>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</si>
  <si>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</si>
  <si>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</si>
  <si>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</si>
  <si>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</si>
  <si>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</si>
  <si>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</si>
  <si>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</si>
  <si>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</si>
  <si>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</si>
  <si>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</si>
  <si>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</si>
  <si>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</si>
  <si>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</si>
  <si>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</si>
  <si>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</si>
  <si>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</si>
  <si>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</si>
  <si>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</si>
  <si>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</si>
  <si>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</si>
  <si>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</si>
  <si>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</si>
  <si>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</si>
  <si>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</si>
  <si>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</si>
  <si>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</si>
  <si>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</si>
  <si>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</si>
  <si>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</si>
  <si>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</si>
  <si>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</si>
  <si>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</si>
  <si>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</si>
  <si>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</si>
  <si>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</si>
  <si>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</si>
  <si>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</si>
  <si>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</si>
  <si>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</si>
  <si>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</si>
  <si>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</si>
  <si>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</si>
  <si>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</si>
  <si>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</si>
  <si>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</si>
  <si>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</si>
  <si>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</si>
  <si>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</si>
  <si>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</si>
  <si>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</si>
  <si>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</si>
  <si>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</si>
  <si>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</si>
  <si>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</si>
  <si>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</si>
  <si>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</si>
  <si>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</si>
  <si>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</si>
  <si>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</si>
  <si>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</si>
  <si>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</si>
  <si>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</si>
  <si>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</si>
  <si>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</si>
  <si>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</si>
  <si>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</si>
  <si>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</si>
  <si>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</si>
  <si>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</si>
  <si>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</si>
  <si>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</si>
  <si>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</si>
  <si>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</si>
  <si>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</si>
  <si>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</si>
  <si>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</si>
  <si>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</si>
  <si>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</si>
  <si>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</si>
  <si>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</si>
  <si>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</si>
  <si>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</si>
  <si>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</si>
  <si>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</si>
  <si>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</si>
  <si>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</si>
  <si>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</si>
  <si>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</si>
  <si>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</si>
  <si>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</si>
  <si>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</si>
  <si>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</si>
  <si>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</si>
  <si>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</si>
  <si>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</si>
  <si>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</si>
  <si>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</si>
  <si>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</si>
  <si>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</si>
  <si>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</si>
  <si>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</si>
  <si>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</si>
  <si>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</si>
  <si>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</si>
  <si>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</si>
  <si>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</si>
  <si>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</si>
  <si>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</si>
  <si>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</si>
  <si>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</si>
  <si>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</si>
  <si>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</si>
  <si>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</si>
  <si>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</si>
  <si>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</si>
  <si>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</si>
  <si>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</si>
  <si>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</si>
  <si>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</si>
  <si>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</si>
  <si>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</si>
  <si>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</si>
  <si>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</si>
  <si>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</si>
  <si>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</si>
  <si>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</si>
  <si>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</si>
  <si>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</si>
  <si>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</si>
  <si>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</si>
  <si>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</si>
  <si>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</si>
  <si>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</si>
  <si>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</si>
  <si>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</si>
  <si>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</si>
  <si>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</si>
  <si>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</si>
  <si>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</si>
  <si>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</si>
  <si>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</si>
  <si>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</si>
  <si>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</si>
  <si>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</si>
  <si>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</si>
  <si>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</si>
  <si>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</si>
  <si>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</si>
  <si>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</si>
  <si>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</si>
  <si>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</si>
  <si>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</si>
  <si>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</si>
  <si>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</si>
  <si>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</si>
  <si>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</si>
  <si>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</si>
  <si>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</si>
  <si>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</si>
  <si>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</si>
  <si>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</si>
  <si>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</si>
  <si>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</si>
  <si>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</si>
  <si>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</si>
  <si>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</si>
  <si>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</si>
  <si>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</si>
  <si>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</si>
  <si>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</si>
  <si>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</si>
  <si>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</si>
  <si>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</si>
  <si>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</si>
  <si>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</si>
  <si>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</si>
  <si>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</si>
  <si>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</si>
  <si>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</si>
  <si>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</si>
  <si>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</si>
  <si>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</si>
  <si>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</si>
  <si>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</si>
  <si>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</si>
  <si>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</si>
  <si>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</si>
  <si>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</si>
  <si>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</si>
  <si>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</si>
  <si>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</si>
  <si>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</si>
  <si>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</si>
  <si>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</si>
  <si>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</si>
  <si>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</si>
  <si>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</si>
  <si>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</si>
  <si>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</si>
  <si>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</si>
  <si>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</si>
  <si>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</si>
  <si>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</si>
  <si>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</si>
  <si>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</si>
  <si>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</si>
  <si>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</si>
  <si>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</si>
  <si>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</si>
  <si>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</si>
  <si>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</si>
  <si>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</si>
  <si>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</si>
  <si>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</si>
  <si>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</si>
  <si>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</si>
  <si>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</si>
  <si>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</si>
  <si>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</si>
  <si>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</si>
  <si>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</si>
  <si>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</si>
  <si>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</si>
  <si>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</si>
  <si>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</si>
  <si>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</si>
  <si>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</si>
  <si>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</si>
  <si>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</si>
  <si>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</si>
  <si>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</si>
  <si>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</si>
  <si>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</si>
  <si>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</si>
  <si>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</si>
  <si>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</si>
  <si>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</si>
  <si>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</si>
  <si>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</si>
  <si>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</si>
  <si>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</si>
  <si>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</si>
  <si>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</si>
  <si>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</si>
  <si>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</si>
  <si>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</si>
  <si>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</si>
  <si>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</si>
  <si>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</si>
  <si>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</si>
  <si>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</si>
  <si>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</si>
  <si>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</si>
  <si>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</si>
  <si>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</si>
  <si>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</si>
  <si>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</si>
  <si>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</si>
  <si>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</si>
  <si>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</si>
  <si>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</si>
  <si>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</si>
  <si>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</si>
  <si>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</si>
  <si>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</si>
  <si>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</si>
  <si>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</si>
  <si>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</si>
  <si>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</si>
  <si>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</si>
  <si>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</si>
  <si>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</si>
  <si>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</si>
  <si>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</si>
  <si>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</si>
  <si>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</si>
  <si>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</si>
  <si>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</si>
  <si>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</si>
  <si>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</si>
  <si>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</si>
  <si>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</si>
  <si>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</si>
  <si>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</si>
  <si>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</si>
  <si>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</si>
  <si>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</si>
  <si>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</si>
  <si>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</si>
  <si>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</si>
  <si>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</si>
  <si>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</si>
  <si>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</si>
  <si>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</si>
  <si>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</si>
  <si>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</si>
  <si>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</si>
  <si>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</si>
  <si>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</si>
  <si>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</si>
  <si>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</si>
  <si>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</si>
  <si>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</si>
  <si>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</si>
  <si>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</si>
  <si>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</si>
  <si>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</si>
  <si>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</si>
  <si>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</si>
  <si>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</si>
  <si>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</si>
  <si>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</si>
  <si>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</si>
  <si>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</si>
  <si>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</si>
  <si>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</si>
  <si>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</si>
  <si>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</si>
  <si>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</si>
  <si>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</si>
  <si>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</si>
  <si>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</si>
  <si>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</si>
  <si>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</si>
  <si>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</si>
  <si>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</si>
  <si>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</si>
  <si>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</si>
  <si>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</si>
  <si>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</si>
  <si>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</si>
  <si>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</si>
  <si>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</si>
  <si>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</si>
  <si>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</si>
  <si>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</si>
  <si>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</si>
  <si>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</si>
  <si>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</si>
  <si>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</si>
  <si>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</si>
  <si>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</si>
  <si>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</si>
  <si>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</si>
  <si>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</si>
  <si>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</si>
  <si>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</si>
  <si>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</si>
  <si>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</si>
  <si>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</si>
  <si>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</si>
  <si>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</si>
  <si>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</si>
  <si>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</si>
  <si>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</si>
  <si>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</si>
  <si>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</si>
  <si>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</si>
  <si>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</si>
  <si>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</si>
  <si>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</si>
  <si>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</si>
  <si>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</si>
  <si>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</si>
  <si>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</si>
  <si>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</si>
  <si>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</si>
  <si>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</si>
  <si>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</si>
  <si>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</si>
  <si>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</si>
  <si>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</si>
  <si>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</si>
  <si>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</si>
  <si>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</si>
  <si>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</si>
  <si>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</si>
  <si>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</si>
  <si>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</si>
  <si>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</si>
  <si>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</si>
  <si>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</si>
  <si>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</si>
  <si>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</si>
  <si>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</si>
  <si>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</si>
  <si>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</si>
  <si>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</si>
  <si>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</si>
  <si>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</si>
  <si>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</si>
  <si>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</si>
  <si>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</si>
  <si>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</si>
  <si>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</si>
  <si>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</si>
  <si>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</si>
  <si>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</si>
  <si>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</si>
  <si>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</si>
  <si>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</si>
  <si>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</si>
  <si>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</si>
  <si>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</si>
  <si>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</si>
  <si>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</si>
  <si>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</si>
  <si>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</si>
  <si>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</si>
  <si>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</si>
  <si>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</si>
  <si>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</si>
  <si>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</si>
  <si>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</si>
  <si>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</si>
  <si>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</si>
  <si>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</si>
  <si>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</si>
  <si>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</si>
  <si>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</si>
  <si>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</si>
  <si>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</si>
  <si>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</si>
  <si>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</si>
  <si>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</si>
  <si>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</si>
  <si>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</si>
  <si>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</si>
  <si>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</si>
  <si>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</si>
  <si>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</si>
  <si>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</si>
  <si>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</si>
  <si>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</si>
  <si>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</si>
  <si>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</si>
  <si>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</si>
  <si>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</si>
  <si>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</si>
  <si>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</si>
  <si>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</si>
  <si>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</si>
  <si>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</si>
  <si>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</si>
  <si>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</si>
  <si>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</si>
  <si>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</si>
  <si>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</si>
  <si>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</si>
  <si>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</si>
  <si>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</si>
  <si>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</si>
  <si>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</si>
  <si>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</si>
  <si>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</si>
  <si>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</si>
  <si>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</si>
  <si>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</si>
  <si>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</si>
  <si>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</si>
  <si>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</si>
  <si>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</si>
  <si>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</si>
  <si>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</si>
  <si>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</si>
  <si>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</si>
  <si>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</si>
  <si>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</si>
  <si>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</si>
  <si>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</si>
  <si>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</si>
  <si>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</si>
  <si>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</si>
  <si>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</si>
  <si>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</si>
  <si>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</si>
  <si>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</si>
  <si>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</si>
  <si>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</si>
  <si>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</si>
  <si>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</si>
  <si>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</si>
  <si>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</si>
  <si>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</si>
  <si>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</si>
  <si>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</si>
  <si>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</si>
  <si>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</si>
  <si>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</si>
  <si>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</si>
  <si>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</si>
  <si>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</si>
  <si>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</si>
  <si>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</si>
  <si>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</si>
  <si>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</si>
  <si>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</si>
  <si>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</si>
  <si>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</si>
  <si>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</si>
  <si>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</si>
  <si>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</si>
  <si>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</si>
  <si>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</si>
  <si>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</si>
  <si>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</si>
  <si>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</si>
  <si>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</si>
  <si>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</si>
  <si>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</si>
  <si>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</si>
  <si>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</si>
  <si>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</si>
  <si>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</si>
  <si>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</si>
  <si>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</si>
  <si>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</si>
  <si>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</si>
  <si>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</si>
  <si>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</si>
  <si>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</si>
  <si>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</si>
  <si>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</si>
  <si>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</si>
  <si>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</si>
  <si>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</si>
  <si>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</si>
  <si>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</si>
  <si>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</si>
  <si>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</si>
  <si>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</si>
  <si>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</si>
  <si>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</si>
  <si>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</si>
  <si>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</si>
  <si>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</si>
  <si>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</si>
  <si>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</si>
  <si>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</si>
  <si>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</si>
  <si>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</si>
  <si>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</si>
  <si>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</si>
  <si>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</si>
  <si>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</si>
  <si>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</si>
  <si>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</si>
  <si>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</si>
  <si>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</si>
  <si>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</si>
  <si>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</si>
  <si>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</si>
  <si>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</si>
  <si>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</si>
  <si>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</si>
  <si>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</si>
  <si>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</si>
  <si>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</si>
  <si>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</si>
  <si>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</si>
  <si>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</si>
  <si>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</si>
  <si>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</si>
  <si>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</si>
  <si>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</si>
  <si>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</si>
  <si>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</si>
  <si>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</si>
  <si>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</si>
  <si>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</si>
  <si>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</si>
  <si>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</si>
  <si>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</si>
  <si>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</si>
  <si>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</si>
  <si>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</si>
  <si>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</si>
  <si>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</si>
  <si>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</si>
  <si>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</si>
  <si>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</si>
  <si>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</si>
  <si>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</si>
  <si>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</si>
  <si>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</si>
  <si>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</si>
  <si>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</si>
  <si>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</si>
  <si>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</si>
  <si>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</si>
  <si>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</si>
  <si>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</si>
  <si>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</si>
  <si>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</si>
  <si>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</si>
  <si>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</si>
  <si>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</si>
  <si>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</si>
  <si>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</si>
  <si>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</si>
  <si>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</si>
  <si>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</si>
  <si>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</si>
  <si>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</si>
  <si>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</si>
  <si>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</si>
  <si>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</si>
  <si>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</si>
  <si>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</si>
  <si>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</si>
  <si>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</si>
  <si>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</si>
  <si>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</si>
  <si>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</si>
  <si>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</si>
  <si>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</si>
  <si>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</si>
  <si>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</si>
  <si>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</si>
  <si>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</si>
  <si>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</si>
  <si>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</si>
  <si>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</si>
  <si>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</si>
  <si>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</si>
  <si>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</si>
  <si>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</si>
  <si>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</si>
  <si>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</si>
  <si>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</si>
  <si>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</si>
  <si>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</si>
  <si>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</si>
  <si>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</si>
  <si>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</si>
  <si>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</si>
  <si>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</si>
  <si>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</si>
  <si>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</si>
  <si>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</si>
  <si>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</si>
  <si>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</si>
  <si>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</si>
  <si>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</si>
  <si>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</si>
  <si>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</si>
  <si>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</si>
  <si>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</si>
  <si>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</si>
  <si>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</si>
  <si>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</si>
  <si>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</si>
  <si>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</si>
  <si>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</si>
  <si>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</si>
  <si>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</si>
  <si>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</si>
  <si>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</si>
  <si>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</si>
  <si>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</si>
  <si>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</si>
  <si>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</si>
  <si>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</si>
  <si>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</si>
  <si>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</si>
  <si>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</si>
  <si>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</si>
  <si>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</si>
  <si>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</si>
  <si>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</si>
  <si>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</si>
  <si>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</si>
  <si>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</si>
  <si>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</si>
  <si>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</si>
  <si>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</si>
  <si>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</si>
  <si>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</si>
  <si>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</si>
  <si>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</si>
  <si>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</si>
  <si>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</si>
  <si>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</si>
  <si>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</si>
  <si>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</si>
  <si>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</si>
  <si>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</si>
  <si>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</si>
  <si>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</si>
  <si>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</si>
  <si>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</si>
  <si>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</si>
  <si>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</si>
  <si>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</si>
  <si>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</si>
  <si>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</si>
  <si>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</si>
  <si>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</si>
  <si>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</si>
  <si>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</si>
  <si>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</si>
  <si>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</si>
  <si>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</si>
  <si>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</si>
  <si>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</si>
  <si>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</si>
  <si>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</si>
  <si>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</si>
  <si>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</si>
  <si>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</si>
  <si>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</si>
  <si>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</si>
  <si>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</si>
  <si>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</si>
  <si>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</si>
  <si>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</si>
  <si>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</si>
  <si>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</si>
  <si>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</si>
  <si>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</si>
  <si>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</si>
  <si>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</si>
  <si>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</si>
  <si>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</si>
  <si>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</si>
  <si>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</si>
  <si>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</si>
  <si>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</si>
  <si>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</si>
  <si>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</si>
  <si>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</si>
  <si>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</si>
  <si>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</si>
  <si>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</si>
  <si>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</si>
  <si>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</si>
  <si>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</si>
  <si>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</si>
  <si>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</si>
  <si>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</si>
  <si>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</si>
  <si>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</si>
  <si>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</si>
  <si>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</si>
  <si>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</si>
  <si>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</si>
  <si>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</si>
  <si>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</si>
  <si>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</si>
  <si>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</si>
  <si>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</si>
  <si>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</si>
  <si>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</si>
  <si>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</si>
  <si>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</si>
  <si>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</si>
  <si>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</si>
  <si>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</si>
  <si>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</si>
  <si>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</si>
  <si>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</si>
  <si>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</si>
  <si>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</si>
  <si>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</si>
  <si>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</si>
  <si>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</si>
  <si>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</si>
  <si>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</si>
  <si>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</si>
  <si>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</si>
  <si>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</si>
  <si>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</si>
  <si>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</si>
  <si>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</si>
  <si>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</si>
  <si>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</si>
  <si>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</si>
  <si>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</si>
  <si>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</si>
  <si>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</si>
  <si>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</si>
  <si>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</si>
  <si>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</si>
  <si>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</si>
  <si>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</si>
  <si>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</si>
  <si>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</si>
  <si>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</si>
  <si>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</si>
  <si>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</si>
  <si>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</si>
  <si>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</si>
  <si>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</si>
  <si>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</si>
  <si>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</si>
  <si>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</si>
  <si>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</si>
  <si>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</si>
  <si>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</si>
  <si>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</si>
  <si>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</si>
  <si>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</si>
  <si>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</si>
  <si>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</si>
  <si>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</si>
  <si>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</si>
  <si>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</si>
  <si>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</si>
  <si>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</si>
  <si>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</si>
  <si>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</si>
  <si>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</si>
  <si>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</si>
  <si>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</si>
  <si>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</si>
  <si>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</si>
  <si>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</si>
  <si>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</si>
  <si>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</si>
  <si>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</si>
  <si>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</si>
  <si>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</si>
  <si>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</si>
  <si>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</si>
  <si>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</si>
  <si>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</si>
  <si>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</si>
  <si>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</si>
  <si>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</si>
  <si>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</si>
  <si>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</si>
  <si>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</si>
  <si>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</si>
  <si>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</si>
  <si>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</si>
  <si>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</si>
  <si>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</si>
  <si>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</si>
  <si>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</si>
  <si>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</si>
  <si>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</si>
  <si>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</si>
  <si>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</si>
  <si>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</si>
  <si>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</si>
  <si>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</si>
  <si>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</si>
  <si>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</si>
  <si>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</si>
  <si>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</si>
  <si>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</si>
  <si>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</si>
  <si>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</si>
  <si>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</si>
  <si>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</si>
  <si>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</si>
  <si>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</si>
  <si>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</si>
  <si>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</si>
  <si>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</si>
  <si>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</si>
  <si>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</si>
  <si>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</si>
  <si>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</si>
  <si>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</si>
  <si>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</si>
  <si>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</si>
  <si>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</si>
  <si>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</si>
  <si>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</si>
  <si>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</si>
  <si>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</si>
  <si>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</si>
  <si>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</si>
  <si>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</si>
  <si>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</si>
  <si>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</si>
  <si>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</si>
  <si>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</si>
  <si>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</si>
  <si>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</si>
  <si>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</si>
  <si>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</si>
  <si>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</si>
  <si>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</si>
  <si>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</si>
  <si>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</si>
  <si>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</si>
  <si>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</si>
  <si>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</si>
  <si>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</si>
  <si>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</si>
  <si>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</si>
  <si>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</si>
  <si>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</si>
  <si>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</si>
  <si>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</si>
  <si>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</si>
  <si>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</si>
  <si>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</si>
  <si>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</si>
  <si>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</si>
  <si>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</si>
  <si>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</si>
  <si>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</si>
  <si>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</si>
  <si>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</si>
  <si>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</si>
  <si>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</si>
  <si>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</si>
  <si>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</si>
  <si>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</si>
  <si>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</si>
  <si>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</si>
  <si>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</si>
  <si>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</si>
  <si>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</si>
  <si>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</si>
  <si>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</si>
  <si>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</si>
  <si>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</si>
  <si>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</si>
  <si>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</si>
  <si>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</si>
  <si>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</si>
  <si>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</si>
  <si>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</si>
  <si>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</si>
  <si>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</si>
  <si>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</si>
  <si>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</si>
  <si>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</si>
  <si>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</si>
  <si>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</si>
  <si>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</si>
  <si>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</si>
  <si>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</si>
  <si>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</si>
  <si>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</si>
  <si>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</si>
  <si>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</si>
  <si>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</si>
  <si>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</si>
  <si>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</si>
  <si>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</si>
  <si>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</si>
  <si>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</si>
  <si>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</si>
  <si>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</si>
  <si>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</si>
  <si>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</si>
  <si>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</si>
  <si>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</si>
  <si>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</si>
  <si>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</si>
  <si>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</si>
  <si>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</si>
  <si>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</si>
  <si>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</si>
  <si>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</si>
  <si>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</si>
  <si>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</si>
  <si>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</si>
  <si>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</si>
  <si>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</si>
  <si>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</si>
  <si>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</si>
  <si>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</si>
  <si>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</si>
  <si>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</si>
  <si>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</si>
  <si>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</si>
  <si>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</si>
  <si>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</si>
  <si>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</si>
  <si>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</si>
  <si>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</si>
  <si>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</si>
  <si>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</si>
  <si>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</si>
  <si>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</si>
  <si>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</si>
  <si>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</si>
  <si>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</si>
  <si>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</si>
  <si>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</si>
  <si>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</si>
  <si>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</si>
  <si>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</si>
  <si>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</si>
  <si>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</si>
  <si>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</si>
  <si>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</si>
  <si>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</si>
  <si>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</si>
  <si>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</si>
  <si>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</si>
  <si>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</si>
  <si>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</si>
  <si>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</si>
  <si>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</si>
  <si>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</si>
  <si>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</si>
  <si>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</si>
  <si>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</si>
  <si>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</si>
  <si>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</si>
  <si>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</si>
  <si>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</si>
  <si>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</si>
  <si>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</si>
  <si>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</si>
  <si>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</si>
  <si>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</si>
  <si>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</si>
  <si>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</si>
  <si>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</si>
  <si>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</si>
  <si>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</si>
  <si>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</si>
  <si>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</si>
  <si>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</si>
  <si>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</si>
  <si>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</si>
  <si>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</si>
  <si>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</si>
  <si>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</si>
  <si>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</si>
  <si>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</si>
  <si>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</si>
  <si>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</si>
  <si>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</si>
  <si>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</si>
  <si>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</si>
  <si>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</si>
  <si>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</si>
  <si>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</si>
  <si>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</si>
  <si>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</si>
  <si>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</si>
  <si>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</si>
  <si>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</si>
  <si>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</si>
  <si>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</si>
  <si>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</si>
  <si>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</si>
  <si>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</si>
  <si>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</si>
  <si>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</si>
  <si>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</si>
  <si>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</si>
  <si>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</si>
  <si>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</si>
  <si>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</si>
  <si>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</si>
  <si>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</si>
  <si>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</si>
  <si>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</si>
  <si>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</si>
  <si>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</si>
  <si>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</si>
  <si>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</si>
  <si>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</si>
  <si>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</si>
  <si>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</si>
  <si>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</si>
  <si>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</si>
  <si>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</si>
  <si>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</si>
  <si>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</si>
  <si>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</si>
  <si>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</si>
  <si>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</si>
  <si>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</si>
  <si>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</si>
  <si>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</si>
  <si>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</si>
  <si>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</si>
  <si>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</si>
  <si>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</si>
  <si>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</si>
  <si>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</si>
  <si>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</si>
  <si>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</si>
  <si>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</si>
  <si>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</si>
  <si>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</si>
  <si>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</si>
  <si>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</si>
  <si>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</si>
  <si>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</si>
  <si>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</si>
  <si>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</si>
  <si>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</si>
  <si>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</si>
  <si>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</si>
  <si>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</si>
  <si>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</si>
  <si>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</si>
  <si>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</si>
  <si>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</si>
  <si>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</si>
  <si>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</si>
  <si>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</si>
  <si>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</si>
  <si>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</si>
  <si>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</si>
  <si>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</si>
  <si>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</si>
  <si>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</si>
  <si>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</si>
  <si>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</si>
  <si>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</si>
  <si>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</si>
  <si>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</si>
  <si>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</si>
  <si>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</si>
  <si>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</si>
  <si>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</si>
  <si>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</si>
  <si>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</si>
  <si>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</si>
  <si>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</si>
  <si>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</si>
  <si>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</si>
  <si>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</si>
  <si>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</si>
  <si>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</si>
  <si>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</si>
  <si>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</si>
  <si>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</si>
  <si>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</si>
  <si>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</si>
  <si>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</si>
  <si>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</si>
  <si>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</si>
  <si>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</si>
  <si>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</si>
  <si>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</si>
  <si>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</si>
  <si>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</si>
  <si>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</si>
  <si>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</si>
  <si>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</si>
  <si>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</si>
  <si>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</si>
  <si>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</si>
  <si>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</si>
  <si>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</si>
  <si>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</si>
  <si>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</si>
  <si>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</si>
  <si>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</si>
  <si>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</si>
  <si>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</si>
  <si>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</si>
  <si>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</si>
  <si>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</si>
  <si>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</si>
  <si>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</si>
  <si>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</si>
  <si>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</si>
  <si>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</si>
  <si>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</si>
  <si>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</si>
  <si>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</si>
  <si>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</si>
  <si>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</si>
  <si>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</si>
  <si>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</si>
  <si>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</si>
  <si>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</si>
  <si>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</si>
  <si>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</si>
  <si>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</si>
  <si>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</si>
  <si>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</si>
  <si>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</si>
  <si>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</si>
  <si>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</si>
  <si>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</si>
  <si>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</si>
  <si>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</si>
  <si>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</si>
  <si>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</si>
  <si>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</si>
  <si>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</si>
  <si>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</si>
  <si>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</si>
  <si>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</si>
  <si>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</si>
  <si>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</si>
  <si>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</si>
  <si>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</si>
  <si>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</si>
  <si>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</si>
  <si>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</si>
  <si>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</si>
  <si>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</si>
  <si>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</si>
  <si>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</si>
  <si>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</si>
  <si>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</si>
  <si>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</si>
  <si>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</si>
  <si>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</si>
  <si>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</si>
  <si>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</si>
  <si>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</si>
  <si>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</si>
  <si>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</si>
  <si>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</si>
  <si>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</si>
  <si>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</si>
  <si>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</si>
  <si>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</si>
  <si>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</si>
  <si>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</si>
  <si>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</si>
  <si>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</si>
  <si>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</si>
  <si>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</si>
  <si>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</si>
  <si>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</si>
  <si>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</si>
  <si>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</si>
  <si>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</si>
  <si>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</si>
  <si>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</si>
  <si>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</si>
  <si>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</si>
  <si>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</si>
  <si>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</si>
  <si>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</si>
  <si>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</si>
  <si>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</si>
  <si>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</si>
  <si>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</si>
  <si>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</si>
  <si>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</si>
  <si>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</si>
  <si>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</si>
  <si>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</si>
  <si>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</si>
  <si>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</si>
  <si>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</si>
  <si>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</si>
  <si>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</si>
  <si>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</si>
  <si>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</si>
  <si>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</si>
  <si>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</si>
  <si>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</si>
  <si>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</si>
  <si>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</si>
  <si>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</si>
  <si>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</si>
  <si>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</si>
  <si>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</si>
  <si>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</si>
  <si>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</si>
  <si>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</si>
  <si>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</si>
  <si>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</si>
  <si>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</si>
  <si>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</si>
  <si>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</si>
  <si>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</si>
  <si>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</si>
  <si>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</si>
  <si>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</si>
  <si>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</si>
  <si>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</si>
  <si>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</si>
  <si>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</si>
  <si>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</si>
  <si>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</si>
  <si>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</si>
  <si>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</si>
  <si>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</si>
  <si>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</si>
  <si>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</si>
  <si>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</si>
  <si>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</si>
  <si>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</si>
  <si>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</si>
  <si>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</si>
  <si>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</si>
  <si>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</si>
  <si>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</si>
  <si>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</si>
  <si>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</si>
  <si>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</si>
  <si>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</si>
  <si>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</si>
  <si>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</si>
  <si>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</si>
  <si>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</si>
  <si>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</si>
  <si>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</si>
  <si>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</si>
  <si>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</si>
  <si>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</si>
  <si>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</si>
  <si>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</si>
  <si>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</si>
  <si>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</si>
  <si>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</si>
  <si>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</si>
  <si>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</si>
  <si>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</si>
  <si>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</si>
  <si>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</si>
  <si>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</si>
  <si>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</si>
  <si>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</si>
  <si>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</si>
  <si>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</si>
  <si>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</si>
  <si>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</si>
  <si>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</si>
  <si>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</si>
  <si>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</si>
  <si>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</si>
  <si>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</si>
  <si>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</si>
  <si>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</si>
  <si>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</si>
  <si>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</si>
  <si>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</si>
  <si>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</si>
  <si>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</si>
  <si>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</si>
  <si>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</si>
  <si>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</si>
  <si>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</si>
  <si>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</si>
  <si>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</si>
  <si>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</si>
  <si>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</si>
  <si>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</si>
  <si>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</si>
  <si>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</si>
  <si>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</si>
  <si>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</si>
  <si>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</si>
  <si>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</si>
  <si>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</si>
  <si>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</si>
  <si>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</si>
  <si>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</si>
  <si>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</si>
  <si>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</si>
  <si>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</si>
  <si>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</si>
  <si>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</si>
  <si>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</si>
  <si>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</si>
  <si>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</si>
  <si>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</si>
  <si>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</si>
  <si>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</si>
  <si>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</si>
  <si>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</si>
  <si>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</si>
  <si>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</si>
  <si>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</si>
  <si>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</si>
  <si>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</si>
  <si>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</si>
  <si>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</si>
  <si>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</si>
  <si>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</si>
  <si>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</si>
  <si>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</si>
  <si>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</si>
  <si>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</si>
  <si>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</si>
  <si>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</si>
  <si>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</si>
  <si>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</si>
  <si>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</si>
  <si>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</si>
  <si>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</si>
  <si>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</si>
  <si>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</si>
  <si>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</si>
  <si>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</si>
  <si>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</si>
  <si>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</si>
  <si>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</si>
  <si>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</si>
  <si>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</si>
  <si>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</si>
  <si>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</si>
  <si>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</si>
  <si>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</si>
  <si>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</si>
  <si>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</si>
  <si>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</si>
  <si>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</si>
  <si>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</si>
  <si>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</si>
  <si>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</si>
  <si>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</si>
  <si>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</si>
  <si>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</si>
  <si>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</si>
  <si>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</si>
  <si>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</si>
  <si>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</si>
  <si>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</si>
  <si>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</si>
  <si>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</si>
  <si>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</si>
  <si>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</si>
  <si>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</si>
  <si>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</si>
  <si>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</si>
  <si>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</si>
  <si>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</si>
  <si>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</si>
  <si>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</si>
  <si>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</si>
  <si>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</si>
  <si>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</si>
  <si>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</si>
  <si>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</si>
  <si>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</si>
  <si>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</si>
  <si>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</si>
  <si>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</si>
  <si>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</si>
  <si>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</si>
  <si>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</si>
  <si>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</si>
  <si>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</si>
  <si>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</si>
  <si>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</si>
  <si>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</si>
  <si>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</si>
  <si>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</si>
  <si>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</si>
  <si>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</si>
  <si>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</si>
  <si>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</si>
  <si>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</si>
  <si>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</si>
  <si>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</si>
  <si>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</si>
  <si>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</si>
  <si>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</si>
  <si>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</si>
  <si>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</si>
  <si>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</si>
  <si>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</si>
  <si>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</si>
  <si>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</si>
  <si>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</si>
  <si>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</si>
  <si>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</si>
  <si>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</si>
  <si>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</si>
  <si>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</si>
  <si>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</si>
  <si>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</si>
  <si>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</si>
  <si>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</si>
  <si>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</si>
  <si>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</si>
  <si>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</si>
  <si>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</si>
  <si>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</si>
  <si>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</si>
  <si>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</si>
  <si>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</si>
  <si>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</si>
  <si>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</si>
  <si>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</si>
  <si>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</si>
  <si>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</si>
  <si>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</si>
  <si>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</si>
  <si>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</si>
  <si>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</si>
  <si>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</si>
  <si>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</si>
  <si>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</si>
  <si>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</si>
  <si>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</si>
  <si>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</si>
  <si>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</si>
  <si>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</si>
  <si>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</si>
  <si>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</si>
  <si>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</si>
  <si>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</si>
  <si>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</si>
  <si>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</si>
  <si>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</si>
  <si>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</si>
  <si>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</si>
  <si>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</si>
  <si>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</si>
  <si>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</si>
  <si>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</si>
  <si>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</si>
  <si>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</si>
  <si>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</si>
  <si>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</si>
  <si>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</si>
  <si>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</si>
  <si>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</si>
  <si>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</si>
  <si>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</si>
  <si>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</si>
  <si>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</si>
  <si>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</si>
  <si>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</si>
  <si>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</si>
  <si>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</si>
  <si>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</si>
  <si>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</si>
  <si>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</si>
  <si>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</si>
  <si>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</si>
  <si>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</si>
  <si>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</si>
  <si>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</si>
  <si>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</si>
  <si>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</si>
  <si>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</si>
  <si>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</si>
  <si>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</si>
  <si>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</si>
  <si>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</si>
  <si>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</si>
  <si>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</si>
  <si>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</si>
  <si>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</si>
  <si>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</si>
  <si>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</si>
  <si>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</si>
  <si>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</si>
  <si>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</si>
  <si>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</si>
  <si>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</si>
  <si>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</si>
  <si>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</si>
  <si>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</si>
  <si>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</si>
  <si>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</si>
  <si>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</si>
  <si>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</si>
  <si>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</si>
  <si>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</si>
  <si>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</si>
  <si>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</si>
  <si>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</si>
  <si>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</si>
  <si>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</si>
  <si>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</si>
  <si>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</si>
  <si>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</si>
  <si>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</si>
  <si>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</si>
  <si>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</si>
  <si>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</si>
  <si>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</si>
  <si>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</si>
  <si>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</si>
  <si>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</si>
  <si>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</si>
  <si>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</si>
  <si>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</si>
  <si>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</si>
  <si>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</si>
  <si>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</si>
  <si>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</si>
  <si>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</si>
  <si>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</si>
  <si>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</si>
  <si>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</si>
  <si>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</si>
  <si>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</si>
  <si>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</si>
  <si>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</si>
  <si>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</si>
  <si>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</si>
  <si>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</si>
  <si>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</si>
  <si>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</si>
  <si>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</si>
  <si>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</si>
  <si>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</si>
  <si>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</si>
  <si>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</si>
  <si>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</si>
  <si>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</si>
  <si>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</si>
  <si>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</si>
  <si>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</si>
  <si>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</si>
  <si>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</si>
  <si>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</si>
  <si>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</si>
  <si>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</si>
  <si>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</si>
  <si>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</si>
  <si>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</si>
  <si>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</si>
  <si>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</si>
  <si>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</si>
  <si>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</si>
  <si>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</si>
  <si>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</si>
  <si>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</si>
  <si>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</si>
  <si>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</si>
  <si>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</si>
  <si>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</si>
  <si>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</si>
  <si>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</si>
  <si>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</si>
  <si>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</si>
  <si>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</si>
  <si>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</si>
  <si>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</si>
  <si>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</si>
  <si>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</si>
  <si>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</si>
  <si>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</si>
  <si>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</si>
  <si>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</si>
  <si>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</si>
  <si>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</si>
  <si>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</si>
  <si>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</si>
  <si>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</si>
  <si>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</si>
  <si>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</si>
  <si>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</si>
  <si>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</si>
  <si>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</si>
  <si>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</si>
  <si>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</si>
  <si>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</si>
  <si>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</si>
  <si>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</si>
  <si>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</si>
  <si>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</si>
  <si>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</si>
  <si>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</si>
  <si>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</si>
  <si>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</si>
  <si>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</si>
  <si>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</si>
  <si>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</si>
  <si>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</si>
  <si>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</si>
  <si>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</si>
  <si>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</si>
  <si>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</si>
  <si>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</si>
  <si>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</si>
  <si>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</si>
  <si>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</si>
  <si>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</si>
  <si>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</si>
  <si>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</si>
  <si>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</si>
  <si>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</si>
  <si>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</si>
  <si>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</si>
  <si>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</si>
  <si>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</si>
  <si>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</si>
  <si>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</si>
  <si>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</si>
  <si>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</si>
  <si>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</si>
  <si>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</si>
  <si>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</si>
  <si>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</si>
  <si>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</si>
  <si>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</si>
  <si>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</si>
  <si>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</si>
  <si>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</si>
  <si>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</si>
  <si>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</si>
  <si>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</si>
  <si>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</si>
  <si>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</si>
  <si>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</si>
  <si>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</si>
  <si>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</si>
  <si>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</si>
  <si>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</si>
  <si>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</si>
  <si>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</si>
  <si>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</si>
  <si>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</si>
  <si>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</si>
  <si>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</si>
  <si>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</si>
  <si>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</si>
  <si>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</si>
  <si>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</si>
  <si>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</si>
  <si>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</si>
  <si>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</si>
  <si>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</si>
  <si>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</si>
  <si>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</si>
  <si>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</si>
  <si>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</si>
  <si>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</si>
  <si>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</si>
  <si>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</si>
  <si>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</si>
  <si>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</si>
  <si>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</si>
  <si>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</si>
  <si>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</si>
  <si>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</si>
  <si>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</si>
  <si>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</si>
  <si>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</si>
  <si>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</si>
  <si>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</si>
  <si>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</si>
  <si>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</si>
  <si>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</si>
  <si>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</si>
  <si>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</si>
  <si>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</si>
  <si>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</si>
  <si>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</si>
  <si>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</si>
  <si>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</si>
  <si>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</si>
  <si>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</si>
  <si>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</si>
  <si>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</si>
  <si>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</si>
  <si>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</si>
  <si>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</si>
  <si>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</si>
  <si>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</si>
  <si>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</si>
  <si>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</si>
  <si>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</si>
  <si>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</si>
  <si>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</si>
  <si>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</si>
  <si>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</si>
  <si>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</si>
  <si>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</si>
  <si>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</si>
  <si>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</si>
  <si>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</si>
  <si>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</si>
  <si>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</si>
  <si>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</si>
  <si>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</si>
  <si>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</si>
  <si>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</si>
  <si>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</si>
  <si>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</si>
  <si>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</si>
  <si>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</si>
  <si>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</si>
  <si>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</si>
  <si>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</si>
  <si>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</si>
  <si>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</si>
  <si>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</si>
  <si>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</si>
  <si>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</si>
  <si>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</si>
  <si>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</si>
  <si>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</si>
  <si>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</si>
  <si>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</si>
  <si>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</si>
  <si>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</si>
  <si>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</si>
  <si>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</si>
  <si>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</si>
  <si>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</si>
  <si>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</si>
  <si>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</si>
  <si>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</si>
  <si>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</si>
  <si>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</si>
  <si>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</si>
  <si>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</si>
  <si>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</si>
  <si>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</si>
  <si>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</si>
  <si>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</si>
  <si>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</si>
  <si>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</si>
  <si>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</si>
  <si>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</si>
  <si>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</si>
  <si>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</si>
  <si>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</si>
  <si>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</si>
  <si>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</si>
  <si>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</si>
  <si>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</si>
  <si>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</si>
  <si>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</si>
  <si>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</si>
  <si>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</si>
  <si>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</si>
  <si>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</si>
  <si>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</si>
  <si>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</si>
  <si>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</si>
  <si>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</si>
  <si>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</si>
  <si>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</si>
  <si>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</si>
  <si>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</si>
  <si>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</si>
  <si>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</si>
  <si>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</si>
  <si>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</si>
  <si>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</si>
  <si>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</si>
  <si>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</si>
  <si>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</si>
  <si>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</si>
  <si>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</si>
  <si>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</si>
  <si>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</si>
  <si>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</si>
  <si>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</si>
  <si>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</si>
  <si>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</si>
  <si>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</si>
  <si>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</si>
  <si>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</si>
  <si>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</si>
  <si>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</si>
  <si>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</si>
  <si>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</si>
  <si>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</si>
  <si>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</si>
  <si>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</si>
  <si>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</si>
  <si>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</si>
  <si>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</si>
  <si>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</si>
  <si>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</si>
  <si>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</si>
  <si>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</si>
  <si>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</si>
  <si>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</si>
  <si>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</si>
  <si>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</si>
  <si>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</si>
  <si>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</si>
  <si>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</si>
  <si>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</si>
  <si>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</si>
  <si>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</si>
  <si>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</si>
  <si>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</si>
  <si>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</si>
  <si>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</si>
  <si>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</si>
  <si>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</si>
  <si>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</si>
  <si>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</si>
  <si>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</si>
  <si>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</si>
  <si>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</si>
  <si>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</si>
  <si>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</si>
  <si>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</si>
  <si>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</si>
  <si>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</si>
  <si>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</si>
  <si>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</si>
  <si>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</si>
  <si>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</si>
  <si>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</si>
  <si>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</si>
  <si>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</si>
  <si>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</si>
  <si>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</si>
  <si>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</si>
  <si>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</si>
  <si>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</si>
  <si>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</si>
  <si>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</si>
  <si>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</si>
  <si>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</si>
  <si>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</si>
  <si>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</si>
  <si>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</si>
  <si>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</si>
  <si>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</si>
  <si>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</si>
  <si>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</si>
  <si>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</si>
  <si>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</si>
  <si>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</si>
  <si>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</si>
  <si>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</si>
  <si>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</si>
  <si>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</si>
  <si>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</si>
  <si>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</si>
  <si>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</si>
  <si>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</si>
  <si>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</si>
  <si>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</si>
  <si>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</si>
  <si>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</si>
  <si>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</si>
  <si>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</si>
  <si>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</si>
  <si>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</si>
  <si>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</si>
  <si>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</si>
  <si>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</si>
  <si>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</si>
  <si>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</si>
  <si>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</si>
  <si>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</si>
  <si>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</si>
  <si>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</si>
  <si>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</si>
  <si>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</si>
  <si>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</si>
  <si>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</si>
  <si>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</si>
  <si>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</si>
  <si>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</si>
  <si>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</si>
  <si>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</si>
  <si>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</si>
  <si>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</si>
  <si>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</si>
  <si>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</si>
  <si>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</si>
  <si>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</si>
  <si>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</si>
  <si>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</si>
  <si>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</si>
  <si>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</si>
  <si>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</si>
  <si>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</si>
  <si>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</si>
  <si>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</si>
  <si>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</si>
  <si>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</si>
  <si>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</si>
  <si>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</si>
  <si>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</si>
  <si>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</si>
  <si>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</si>
  <si>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</si>
  <si>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</si>
  <si>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</si>
  <si>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</si>
  <si>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</si>
  <si>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</si>
  <si>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</si>
  <si>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</si>
  <si>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</si>
  <si>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</si>
  <si>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</si>
  <si>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</si>
  <si>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</si>
  <si>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</si>
  <si>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</si>
  <si>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</si>
  <si>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</si>
  <si>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</si>
  <si>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</si>
  <si>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</si>
  <si>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</si>
  <si>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</si>
  <si>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</si>
  <si>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</si>
  <si>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</si>
  <si>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</si>
  <si>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</si>
  <si>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</si>
  <si>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</si>
  <si>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</si>
  <si>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</si>
  <si>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</si>
  <si>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</si>
  <si>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</si>
  <si>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</si>
  <si>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</si>
  <si>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</si>
  <si>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</si>
  <si>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</si>
  <si>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</si>
  <si>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</si>
  <si>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</si>
  <si>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</si>
  <si>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</si>
  <si>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</si>
  <si>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</si>
  <si>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</si>
  <si>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</si>
  <si>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</si>
  <si>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</si>
  <si>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</si>
  <si>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</si>
  <si>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</si>
  <si>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</si>
  <si>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</si>
  <si>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</si>
  <si>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</si>
  <si>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</si>
  <si>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</si>
  <si>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</si>
  <si>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</si>
  <si>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</si>
  <si>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</si>
  <si>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</si>
  <si>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</si>
  <si>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</si>
  <si>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</si>
  <si>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</si>
  <si>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</si>
  <si>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</si>
  <si>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</si>
  <si>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</si>
  <si>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</si>
  <si>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</si>
  <si>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</si>
  <si>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</si>
  <si>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</si>
  <si>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</si>
  <si>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</si>
  <si>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</si>
  <si>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</si>
  <si>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</si>
  <si>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</si>
  <si>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</si>
  <si>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</si>
  <si>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</si>
  <si>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</si>
  <si>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</si>
  <si>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</si>
  <si>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</si>
  <si>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</si>
  <si>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</si>
  <si>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</si>
  <si>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</si>
  <si>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</si>
  <si>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</si>
  <si>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</si>
  <si>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</si>
  <si>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</si>
  <si>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</si>
  <si>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</si>
  <si>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</si>
  <si>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</si>
  <si>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</si>
  <si>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</si>
  <si>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</si>
  <si>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</si>
  <si>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</si>
  <si>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</si>
  <si>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</si>
  <si>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</si>
  <si>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</si>
  <si>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</si>
  <si>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</si>
  <si>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</si>
  <si>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</si>
  <si>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</si>
  <si>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</si>
  <si>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</si>
  <si>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</si>
  <si>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</si>
  <si>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</si>
  <si>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</si>
  <si>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</si>
  <si>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</si>
  <si>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</si>
  <si>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</si>
  <si>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</si>
  <si>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</si>
  <si>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</si>
  <si>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</si>
  <si>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</si>
  <si>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</si>
  <si>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</si>
  <si>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</si>
  <si>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</si>
  <si>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</si>
  <si>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</si>
  <si>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</si>
  <si>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</si>
  <si>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</si>
  <si>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</si>
  <si>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</si>
  <si>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</si>
  <si>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</si>
  <si>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</si>
  <si>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</si>
  <si>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</si>
  <si>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</si>
  <si>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</si>
  <si>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</si>
  <si>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</si>
  <si>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</si>
  <si>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</si>
  <si>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</si>
  <si>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</si>
  <si>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</si>
  <si>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</si>
  <si>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</si>
  <si>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</si>
  <si>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</si>
  <si>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</si>
  <si>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</si>
  <si>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</si>
  <si>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</si>
  <si>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</si>
  <si>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</si>
  <si>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</si>
  <si>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</si>
  <si>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</si>
  <si>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</si>
  <si>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</si>
  <si>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</si>
  <si>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</si>
  <si>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</si>
  <si>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</si>
  <si>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</si>
  <si>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</si>
  <si>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</si>
  <si>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</si>
  <si>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</si>
  <si>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</si>
  <si>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</si>
  <si>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</si>
  <si>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</si>
  <si>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</si>
  <si>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</si>
  <si>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</si>
  <si>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</si>
  <si>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</si>
  <si>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</si>
  <si>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</si>
  <si>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</si>
  <si>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</si>
  <si>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</si>
  <si>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</si>
  <si>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</si>
  <si>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</si>
  <si>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</si>
  <si>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</si>
  <si>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</si>
  <si>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</si>
  <si>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</si>
  <si>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</si>
  <si>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</si>
  <si>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</si>
  <si>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</si>
  <si>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</si>
  <si>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</si>
  <si>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</si>
  <si>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</si>
  <si>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</si>
  <si>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</si>
  <si>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</si>
  <si>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</si>
  <si>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</si>
  <si>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</si>
  <si>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</si>
  <si>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</si>
  <si>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</si>
  <si>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</si>
  <si>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</si>
  <si>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</si>
  <si>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</si>
  <si>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</si>
  <si>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</si>
  <si>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</si>
  <si>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</si>
  <si>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</si>
  <si>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</si>
  <si>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</si>
  <si>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</si>
  <si>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</si>
  <si>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</si>
  <si>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</si>
  <si>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</si>
  <si>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</si>
  <si>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</si>
  <si>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</si>
  <si>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</si>
  <si>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</si>
  <si>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</si>
  <si>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</si>
  <si>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</si>
  <si>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</si>
  <si>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</si>
  <si>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</si>
  <si>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</si>
  <si>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</si>
  <si>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</si>
  <si>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</si>
  <si>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</si>
  <si>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</si>
  <si>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</si>
  <si>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</si>
  <si>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</si>
  <si>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</si>
  <si>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</si>
  <si>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</si>
  <si>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</si>
  <si>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</si>
  <si>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</si>
  <si>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</si>
  <si>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</si>
  <si>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</si>
  <si>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</si>
  <si>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</si>
  <si>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</si>
  <si>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</si>
  <si>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</si>
  <si>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</si>
  <si>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</si>
  <si>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</si>
  <si>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</si>
  <si>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</si>
  <si>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</si>
  <si>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</si>
  <si>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</si>
  <si>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</si>
  <si>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</si>
  <si>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</si>
  <si>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</si>
  <si>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</si>
  <si>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</si>
  <si>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</si>
  <si>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</si>
  <si>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</si>
  <si>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</si>
  <si>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</si>
  <si>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</si>
  <si>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</si>
  <si>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</si>
  <si>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</si>
  <si>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</si>
  <si>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</si>
  <si>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</si>
  <si>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</si>
  <si>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</si>
  <si>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</si>
  <si>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</si>
  <si>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</si>
  <si>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</si>
  <si>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</si>
  <si>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</si>
  <si>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</si>
  <si>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</si>
  <si>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</si>
  <si>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</si>
  <si>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</si>
  <si>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</si>
  <si>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</si>
  <si>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</si>
  <si>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</si>
  <si>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</si>
  <si>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</si>
  <si>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</si>
  <si>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</si>
  <si>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</si>
  <si>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</si>
  <si>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</si>
  <si>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</si>
  <si>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</si>
  <si>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</si>
  <si>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</si>
  <si>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</si>
  <si>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</si>
  <si>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</si>
  <si>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</si>
  <si>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</si>
  <si>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</si>
  <si>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</si>
  <si>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</si>
  <si>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</si>
  <si>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</si>
  <si>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</si>
  <si>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</si>
  <si>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</si>
  <si>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</si>
  <si>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</si>
  <si>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</si>
  <si>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</si>
  <si>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</si>
  <si>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</si>
  <si>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</si>
  <si>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</si>
  <si>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</si>
  <si>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</si>
  <si>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</si>
  <si>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</si>
  <si>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</si>
  <si>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</si>
  <si>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</si>
  <si>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</si>
  <si>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</si>
  <si>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</si>
  <si>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</si>
  <si>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</si>
  <si>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</si>
  <si>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</si>
  <si>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</si>
  <si>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</si>
  <si>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</si>
  <si>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</si>
  <si>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</si>
  <si>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</si>
  <si>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</si>
  <si>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</si>
  <si>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</si>
  <si>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</si>
  <si>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</si>
  <si>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</si>
  <si>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</si>
  <si>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</si>
  <si>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</si>
  <si>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</si>
  <si>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</si>
  <si>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</si>
  <si>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</si>
  <si>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</si>
  <si>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</si>
  <si>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</si>
  <si>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</si>
  <si>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</si>
  <si>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</si>
  <si>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</si>
  <si>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</si>
  <si>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</si>
  <si>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</si>
  <si>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</si>
  <si>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</si>
  <si>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</si>
  <si>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</si>
  <si>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</si>
  <si>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</si>
  <si>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</si>
  <si>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</si>
  <si>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</si>
  <si>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</si>
  <si>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</si>
  <si>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</si>
  <si>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</si>
  <si>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</si>
  <si>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</si>
  <si>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</si>
  <si>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</si>
  <si>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</si>
  <si>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</si>
  <si>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</si>
  <si>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</si>
  <si>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</si>
  <si>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</si>
  <si>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</si>
  <si>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</si>
  <si>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</si>
  <si>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</si>
  <si>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</si>
  <si>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</si>
  <si>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</si>
  <si>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</si>
  <si>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</si>
  <si>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</si>
  <si>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</si>
  <si>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</si>
  <si>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</si>
  <si>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</si>
  <si>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</si>
  <si>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</si>
  <si>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</si>
  <si>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</si>
  <si>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</si>
  <si>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</si>
  <si>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</si>
  <si>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</si>
  <si>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</si>
  <si>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</si>
  <si>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</si>
  <si>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</si>
  <si>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</si>
  <si>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</si>
  <si>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</si>
  <si>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</si>
  <si>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</si>
  <si>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</si>
  <si>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</si>
  <si>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</si>
  <si>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</si>
  <si>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</si>
  <si>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</si>
  <si>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</si>
  <si>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</si>
  <si>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</si>
  <si>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</si>
  <si>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</si>
  <si>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</si>
  <si>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</si>
  <si>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</si>
  <si>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</si>
  <si>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</si>
  <si>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</si>
  <si>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</si>
  <si>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</si>
  <si>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</si>
  <si>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</si>
  <si>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</si>
  <si>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</si>
  <si>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</si>
  <si>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</si>
  <si>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</si>
  <si>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</si>
  <si>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</si>
  <si>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</si>
  <si>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</si>
  <si>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</si>
  <si>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</si>
  <si>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</si>
  <si>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</si>
  <si>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</si>
  <si>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</si>
  <si>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</si>
  <si>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</si>
  <si>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</si>
  <si>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</si>
  <si>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</si>
  <si>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</si>
  <si>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</si>
  <si>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</si>
  <si>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</si>
  <si>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</si>
  <si>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</si>
  <si>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</si>
  <si>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</si>
  <si>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</si>
  <si>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</si>
  <si>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</si>
  <si>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</si>
  <si>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</si>
  <si>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</si>
  <si>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</si>
  <si>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</si>
  <si>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</si>
  <si>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</si>
  <si>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</si>
  <si>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</si>
  <si>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</si>
  <si>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</si>
  <si>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</si>
  <si>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</si>
  <si>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</si>
  <si>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</si>
  <si>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</si>
  <si>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</si>
  <si>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</si>
  <si>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</si>
  <si>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</si>
  <si>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</si>
  <si>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</si>
  <si>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</si>
  <si>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</si>
  <si>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</si>
  <si>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</si>
  <si>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</si>
  <si>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</si>
  <si>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</si>
  <si>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</si>
  <si>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</si>
  <si>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</si>
  <si>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</si>
  <si>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</si>
  <si>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</si>
  <si>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</si>
  <si>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</si>
  <si>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</si>
  <si>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</si>
  <si>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</si>
  <si>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</si>
  <si>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</si>
  <si>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</si>
  <si>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</si>
  <si>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</si>
  <si>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</si>
  <si>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</si>
  <si>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</si>
  <si>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</si>
  <si>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</si>
  <si>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</si>
  <si>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</si>
  <si>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</si>
  <si>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</si>
  <si>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</si>
  <si>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</si>
  <si>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</si>
  <si>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</si>
  <si>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</si>
  <si>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</si>
  <si>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</si>
  <si>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</si>
  <si>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</si>
  <si>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</si>
  <si>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</si>
  <si>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</si>
  <si>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</si>
  <si>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</si>
  <si>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</si>
  <si>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</si>
  <si>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</si>
  <si>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</si>
  <si>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</si>
  <si>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</si>
  <si>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</si>
  <si>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</si>
  <si>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</si>
  <si>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</si>
  <si>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</si>
  <si>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</si>
  <si>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</si>
  <si>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</si>
  <si>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</si>
  <si>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</si>
  <si>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</si>
  <si>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</si>
  <si>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</si>
  <si>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</si>
  <si>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</si>
  <si>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</si>
  <si>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</si>
  <si>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</si>
  <si>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</si>
  <si>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</si>
  <si>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</si>
  <si>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</si>
  <si>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</si>
  <si>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</si>
  <si>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</si>
  <si>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</si>
  <si>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</si>
  <si>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</si>
  <si>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</si>
  <si>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</si>
  <si>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</si>
  <si>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</si>
  <si>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</si>
  <si>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</si>
  <si>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</si>
  <si>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</si>
  <si>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</si>
  <si>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</si>
  <si>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</si>
  <si>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</si>
  <si>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</si>
  <si>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</si>
  <si>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</si>
  <si>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</si>
  <si>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</si>
  <si>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</si>
  <si>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</si>
  <si>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</si>
  <si>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</si>
  <si>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</si>
  <si>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</si>
  <si>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</si>
  <si>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</si>
  <si>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</si>
  <si>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</si>
  <si>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</si>
  <si>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</si>
  <si>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</si>
  <si>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</si>
  <si>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</si>
  <si>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</si>
  <si>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</si>
  <si>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</si>
  <si>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</si>
  <si>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</si>
  <si>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</si>
  <si>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</si>
  <si>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</si>
  <si>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</si>
  <si>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</si>
  <si>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</si>
  <si>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</si>
  <si>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</si>
  <si>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</si>
  <si>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</si>
  <si>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</si>
  <si>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</si>
  <si>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</si>
  <si>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</si>
  <si>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</si>
  <si>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</si>
  <si>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</si>
  <si>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</si>
  <si>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</si>
  <si>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</si>
  <si>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</si>
  <si>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</si>
  <si>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</si>
  <si>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</si>
  <si>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</si>
  <si>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</si>
  <si>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</si>
  <si>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</si>
  <si>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</si>
  <si>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</si>
  <si>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</si>
  <si>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</si>
  <si>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</si>
  <si>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</si>
  <si>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</si>
  <si>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</si>
  <si>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</si>
  <si>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</si>
  <si>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</si>
  <si>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</si>
  <si>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</si>
  <si>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</si>
  <si>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</si>
  <si>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</si>
  <si>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</si>
  <si>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</si>
  <si>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</si>
  <si>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</si>
  <si>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</si>
  <si>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</si>
  <si>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</si>
  <si>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</si>
  <si>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</si>
  <si>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</si>
  <si>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</si>
  <si>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</si>
  <si>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</si>
  <si>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</si>
  <si>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</si>
  <si>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</si>
  <si>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</si>
  <si>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</si>
  <si>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</si>
  <si>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</si>
  <si>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</si>
  <si>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</si>
  <si>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</si>
  <si>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</si>
  <si>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</si>
  <si>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</si>
  <si>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</si>
  <si>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</si>
  <si>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</si>
  <si>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</si>
  <si>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</si>
  <si>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</si>
  <si>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</si>
  <si>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</si>
  <si>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</si>
  <si>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</si>
  <si>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</si>
  <si>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</si>
  <si>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</si>
  <si>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</si>
  <si>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</si>
  <si>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</si>
  <si>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</si>
  <si>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</si>
  <si>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</si>
  <si>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</si>
  <si>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</si>
  <si>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</si>
  <si>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</si>
  <si>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</si>
  <si>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</si>
  <si>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</si>
  <si>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</si>
  <si>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</si>
  <si>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</si>
  <si>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</si>
  <si>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</si>
  <si>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</si>
  <si>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</si>
  <si>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</si>
  <si>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</si>
  <si>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</si>
  <si>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</si>
  <si>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</si>
  <si>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</si>
  <si>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</si>
  <si>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</si>
  <si>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</si>
  <si>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</si>
  <si>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</si>
  <si>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</si>
  <si>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</si>
  <si>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</si>
  <si>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</si>
  <si>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</si>
  <si>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</si>
  <si>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</si>
  <si>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</si>
  <si>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</si>
  <si>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</si>
  <si>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</si>
  <si>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</si>
  <si>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</si>
  <si>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</si>
  <si>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</si>
  <si>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</si>
  <si>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</si>
  <si>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</si>
  <si>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</si>
  <si>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</si>
  <si>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</si>
  <si>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</si>
  <si>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</si>
  <si>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</si>
  <si>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</si>
  <si>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</si>
  <si>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</si>
  <si>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</si>
  <si>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</si>
  <si>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</si>
  <si>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</si>
  <si>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</si>
  <si>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</si>
  <si>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</si>
  <si>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</si>
  <si>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</si>
  <si>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</si>
  <si>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</si>
  <si>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</si>
  <si>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</si>
  <si>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</si>
  <si>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</si>
  <si>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</si>
  <si>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</si>
  <si>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</si>
  <si>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</si>
  <si>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</si>
  <si>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</si>
  <si>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</si>
  <si>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</si>
  <si>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</si>
  <si>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</si>
  <si>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</si>
  <si>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</si>
  <si>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</si>
  <si>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</si>
  <si>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</si>
  <si>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</si>
  <si>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</si>
  <si>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</si>
  <si>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</si>
  <si>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</si>
  <si>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</si>
  <si>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</si>
  <si>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</si>
  <si>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</si>
  <si>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</si>
  <si>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</si>
  <si>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</si>
  <si>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</si>
  <si>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</si>
  <si>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</si>
  <si>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</si>
  <si>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</si>
  <si>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</si>
  <si>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</si>
  <si>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</si>
  <si>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</si>
  <si>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</si>
  <si>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</si>
  <si>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</si>
  <si>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</si>
  <si>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</si>
  <si>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</si>
  <si>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</si>
  <si>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</si>
  <si>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</si>
  <si>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</si>
  <si>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</si>
  <si>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</si>
  <si>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</si>
  <si>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</si>
  <si>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</si>
  <si>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</si>
  <si>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</si>
  <si>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</si>
  <si>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</si>
  <si>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</si>
  <si>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</si>
  <si>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</si>
  <si>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</si>
  <si>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</si>
  <si>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</si>
  <si>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</si>
  <si>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</si>
  <si>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</si>
  <si>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</si>
  <si>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</si>
  <si>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</si>
  <si>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</si>
  <si>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</si>
  <si>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</si>
  <si>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</si>
  <si>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</si>
  <si>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</si>
  <si>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</si>
  <si>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</si>
  <si>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</si>
  <si>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</si>
  <si>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</si>
  <si>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</si>
  <si>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</si>
  <si>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</si>
  <si>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</si>
  <si>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</si>
  <si>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</si>
  <si>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</si>
  <si>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</si>
  <si>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</si>
  <si>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</si>
  <si>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</si>
  <si>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</si>
  <si>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</si>
  <si>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</si>
  <si>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</si>
  <si>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</si>
  <si>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</si>
  <si>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</si>
  <si>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</si>
  <si>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</si>
  <si>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</si>
  <si>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</si>
  <si>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</si>
  <si>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</si>
  <si>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</si>
  <si>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</si>
  <si>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</si>
  <si>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</si>
  <si>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</si>
  <si>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</si>
  <si>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</si>
  <si>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</si>
  <si>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</si>
  <si>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</si>
  <si>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</si>
  <si>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</si>
  <si>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</si>
  <si>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</si>
  <si>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</si>
  <si>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</si>
  <si>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</si>
  <si>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</si>
  <si>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</si>
  <si>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</si>
  <si>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</si>
  <si>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</si>
  <si>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</si>
  <si>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</si>
  <si>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</si>
  <si>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</si>
  <si>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</si>
  <si>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</si>
  <si>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</si>
  <si>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</si>
  <si>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</si>
  <si>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</si>
  <si>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</si>
  <si>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</si>
  <si>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</si>
  <si>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</si>
  <si>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</si>
  <si>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</si>
  <si>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</si>
  <si>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</si>
  <si>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</si>
  <si>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</si>
  <si>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</si>
  <si>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</si>
  <si>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</si>
  <si>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</si>
  <si>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</si>
  <si>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</si>
  <si>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</si>
  <si>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</si>
  <si>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</si>
  <si>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</si>
  <si>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</si>
  <si>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</si>
  <si>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</si>
  <si>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</si>
  <si>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</si>
  <si>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</si>
  <si>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</si>
  <si>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</si>
  <si>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</si>
  <si>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</si>
  <si>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</si>
  <si>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</si>
  <si>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</si>
  <si>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</si>
  <si>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</si>
  <si>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</si>
  <si>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</si>
  <si>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</si>
  <si>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</si>
  <si>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</si>
  <si>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</si>
  <si>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</si>
  <si>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</si>
  <si>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</si>
  <si>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</si>
  <si>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</si>
  <si>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</si>
  <si>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</si>
  <si>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</si>
  <si>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</si>
  <si>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</si>
  <si>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</si>
  <si>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</si>
  <si>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</si>
  <si>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</si>
  <si>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</si>
  <si>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</si>
  <si>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</si>
  <si>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</si>
  <si>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</si>
  <si>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</si>
  <si>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</si>
  <si>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</si>
  <si>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</si>
  <si>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</si>
  <si>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</si>
  <si>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</si>
  <si>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</si>
  <si>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</si>
  <si>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</si>
  <si>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</si>
  <si>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</si>
  <si>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</si>
  <si>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</si>
  <si>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</si>
  <si>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</si>
  <si>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</si>
  <si>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</si>
  <si>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</si>
  <si>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</si>
  <si>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</si>
  <si>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</si>
  <si>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</si>
  <si>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</si>
  <si>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</si>
  <si>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</si>
  <si>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</si>
  <si>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</si>
  <si>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</si>
  <si>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</si>
  <si>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</si>
  <si>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</si>
  <si>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</si>
  <si>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</si>
  <si>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</si>
  <si>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</si>
  <si>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</si>
  <si>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</si>
  <si>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</si>
  <si>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</si>
  <si>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</si>
  <si>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</si>
  <si>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</si>
  <si>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</si>
  <si>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</si>
  <si>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</si>
  <si>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</si>
  <si>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</si>
  <si>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</si>
  <si>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</si>
  <si>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</si>
  <si>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</si>
  <si>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</si>
  <si>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</si>
  <si>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</si>
  <si>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</si>
  <si>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</si>
  <si>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</si>
  <si>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</si>
  <si>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</si>
  <si>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</si>
  <si>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</si>
  <si>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</si>
  <si>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</si>
  <si>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</si>
  <si>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</si>
  <si>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</si>
  <si>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</si>
  <si>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</si>
  <si>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</si>
  <si>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</si>
  <si>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</si>
  <si>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</si>
  <si>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</si>
  <si>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</si>
  <si>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</si>
  <si>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</si>
  <si>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</si>
  <si>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</si>
  <si>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</si>
  <si>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</si>
  <si>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</si>
  <si>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</si>
  <si>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</si>
  <si>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</si>
  <si>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</si>
  <si>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</si>
  <si>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</si>
  <si>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</si>
  <si>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</si>
  <si>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</si>
  <si>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</si>
  <si>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</si>
  <si>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</si>
  <si>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</si>
  <si>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</si>
  <si>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</si>
  <si>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</si>
  <si>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</si>
  <si>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</si>
  <si>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</si>
  <si>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</si>
  <si>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</si>
  <si>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</si>
  <si>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</si>
  <si>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</si>
  <si>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</si>
  <si>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</si>
  <si>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</si>
  <si>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</si>
  <si>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</si>
  <si>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</si>
  <si>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</si>
  <si>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</si>
  <si>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</si>
  <si>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</si>
  <si>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</si>
  <si>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</si>
  <si>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</si>
  <si>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</si>
  <si>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</si>
  <si>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</si>
  <si>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</si>
  <si>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</si>
  <si>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</si>
  <si>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</si>
  <si>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</si>
  <si>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</si>
  <si>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</si>
  <si>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</si>
  <si>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</si>
  <si>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</si>
  <si>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</si>
  <si>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</si>
  <si>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</si>
  <si>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</si>
  <si>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</si>
  <si>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</si>
  <si>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</si>
  <si>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</si>
  <si>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</si>
  <si>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</si>
  <si>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</si>
  <si>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</si>
  <si>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</si>
  <si>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</si>
  <si>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</si>
  <si>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</si>
  <si>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</si>
  <si>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</si>
  <si>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</si>
  <si>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</si>
  <si>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</si>
  <si>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</si>
  <si>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</si>
  <si>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</si>
  <si>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</si>
  <si>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</si>
  <si>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</si>
  <si>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</si>
  <si>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</si>
  <si>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</si>
  <si>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</si>
  <si>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</si>
  <si>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</si>
  <si>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</si>
  <si>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</si>
  <si>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</si>
  <si>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</si>
  <si>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</si>
  <si>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</si>
  <si>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</si>
  <si>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</si>
  <si>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</si>
  <si>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</si>
  <si>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</si>
  <si>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</si>
  <si>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</si>
  <si>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</si>
  <si>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</si>
  <si>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</si>
  <si>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</si>
  <si>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</si>
  <si>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</si>
  <si>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</si>
  <si>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</si>
  <si>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</si>
  <si>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</si>
  <si>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</si>
  <si>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</si>
  <si>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</si>
  <si>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</si>
  <si>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</si>
  <si>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</si>
  <si>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</si>
  <si>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</si>
  <si>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</si>
  <si>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</si>
  <si>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</si>
  <si>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</si>
  <si>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</si>
  <si>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</si>
  <si>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</si>
  <si>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</si>
  <si>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</si>
  <si>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</si>
  <si>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</si>
  <si>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</si>
  <si>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</si>
  <si>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</si>
  <si>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</si>
  <si>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</si>
  <si>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</si>
  <si>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</si>
  <si>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</si>
  <si>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</si>
  <si>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</si>
  <si>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</si>
  <si>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</si>
  <si>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</si>
  <si>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</si>
  <si>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</si>
  <si>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</si>
  <si>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</si>
  <si>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</si>
  <si>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</si>
  <si>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</si>
  <si>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</si>
  <si>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</si>
  <si>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</si>
  <si>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</si>
  <si>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</si>
  <si>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</si>
  <si>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</si>
  <si>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</si>
  <si>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</si>
  <si>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</si>
  <si>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</si>
  <si>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</si>
  <si>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</si>
  <si>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</si>
  <si>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</si>
  <si>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</si>
  <si>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</si>
  <si>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</si>
  <si>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</si>
  <si>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</si>
  <si>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</si>
  <si>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</si>
  <si>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</si>
  <si>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</si>
  <si>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</si>
  <si>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</si>
  <si>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</si>
  <si>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</si>
  <si>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</si>
  <si>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</si>
  <si>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</si>
  <si>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</si>
  <si>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</si>
  <si>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</si>
  <si>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</si>
  <si>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</si>
  <si>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</si>
  <si>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</si>
  <si>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</si>
  <si>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</si>
  <si>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</si>
  <si>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</si>
  <si>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</si>
  <si>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</si>
  <si>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</si>
  <si>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</si>
  <si>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</si>
  <si>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</si>
  <si>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</si>
  <si>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</si>
  <si>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</si>
  <si>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</si>
  <si>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</si>
  <si>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</si>
  <si>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</si>
  <si>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</si>
  <si>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</si>
  <si>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</si>
  <si>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</si>
  <si>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</si>
  <si>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</si>
  <si>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</si>
  <si>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</si>
  <si>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</si>
  <si>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</si>
  <si>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</si>
  <si>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</si>
  <si>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</si>
  <si>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</si>
  <si>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</si>
  <si>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</si>
  <si>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</si>
  <si>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</si>
  <si>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</si>
  <si>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</si>
  <si>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</si>
  <si>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</si>
  <si>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</si>
  <si>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</si>
  <si>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</si>
  <si>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</si>
  <si>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</si>
  <si>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</si>
  <si>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</si>
  <si>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</si>
  <si>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</si>
  <si>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</si>
  <si>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</si>
  <si>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</si>
  <si>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</si>
  <si>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</si>
  <si>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</si>
  <si>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</si>
  <si>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</si>
  <si>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</si>
  <si>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</si>
  <si>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</si>
  <si>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</si>
  <si>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</si>
  <si>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</si>
  <si>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</si>
  <si>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</si>
  <si>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</si>
  <si>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</si>
  <si>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</si>
  <si>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</si>
  <si>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</si>
  <si>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</si>
  <si>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</si>
  <si>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</si>
  <si>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</si>
  <si>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</si>
  <si>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</si>
  <si>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</si>
  <si>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</si>
  <si>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</si>
  <si>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</si>
  <si>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</si>
  <si>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</si>
  <si>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</si>
  <si>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</si>
  <si>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</si>
  <si>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</si>
  <si>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</si>
  <si>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</si>
  <si>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</si>
  <si>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</si>
  <si>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</si>
  <si>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</si>
  <si>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</si>
  <si>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</si>
  <si>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</si>
  <si>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</si>
  <si>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</si>
  <si>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</si>
  <si>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</si>
  <si>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</si>
  <si>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</si>
  <si>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</si>
  <si>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</si>
  <si>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</si>
  <si>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</si>
  <si>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</si>
  <si>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</si>
  <si>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</si>
  <si>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</si>
  <si>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</si>
  <si>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</si>
  <si>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</si>
  <si>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</si>
  <si>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</si>
  <si>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</si>
  <si>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</si>
  <si>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</si>
  <si>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</si>
  <si>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</si>
  <si>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</si>
  <si>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</si>
  <si>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</si>
  <si>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</si>
  <si>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</si>
  <si>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</si>
  <si>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</si>
  <si>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</si>
  <si>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</si>
  <si>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</si>
  <si>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</si>
  <si>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</si>
  <si>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</si>
  <si>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</si>
  <si>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</si>
  <si>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</si>
  <si>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</si>
  <si>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</si>
  <si>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</si>
  <si>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</si>
  <si>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</si>
  <si>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</si>
  <si>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</si>
  <si>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</si>
  <si>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</si>
  <si>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</si>
  <si>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</si>
  <si>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</si>
  <si>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</si>
  <si>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</si>
  <si>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</si>
  <si>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</si>
  <si>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</si>
  <si>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</si>
  <si>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</si>
  <si>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</si>
  <si>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</si>
  <si>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</si>
  <si>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</si>
  <si>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</si>
  <si>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</si>
  <si>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</si>
  <si>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</si>
  <si>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</si>
  <si>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</si>
  <si>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</si>
  <si>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</si>
  <si>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</si>
  <si>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</si>
  <si>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</si>
  <si>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</si>
  <si>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</si>
  <si>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</si>
  <si>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</si>
  <si>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</si>
  <si>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</si>
  <si>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</si>
  <si>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</si>
  <si>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</si>
  <si>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</si>
  <si>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</si>
  <si>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</si>
  <si>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</si>
  <si>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</si>
  <si>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</si>
  <si>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</si>
  <si>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</si>
  <si>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</si>
  <si>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</si>
  <si>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</si>
  <si>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</si>
  <si>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</si>
  <si>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</si>
  <si>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</si>
  <si>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</si>
  <si>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</si>
  <si>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</si>
  <si>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</si>
  <si>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</si>
  <si>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</si>
  <si>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</si>
  <si>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</si>
  <si>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</si>
  <si>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</si>
  <si>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</si>
  <si>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</si>
  <si>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</si>
  <si>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</si>
  <si>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</si>
  <si>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</si>
  <si>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</si>
  <si>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</si>
  <si>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</si>
  <si>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</si>
  <si>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</si>
  <si>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</si>
  <si>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</si>
  <si>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</si>
  <si>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</si>
  <si>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</si>
  <si>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</si>
  <si>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</si>
  <si>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</si>
  <si>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</si>
  <si>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</si>
  <si>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</si>
  <si>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</si>
  <si>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</si>
  <si>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</si>
  <si>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</si>
  <si>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</si>
  <si>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</si>
  <si>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</si>
  <si>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</si>
  <si>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</si>
  <si>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</si>
  <si>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</si>
  <si>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</si>
  <si>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</si>
  <si>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</si>
  <si>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</si>
  <si>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</si>
  <si>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</si>
  <si>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</si>
  <si>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</si>
  <si>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</si>
  <si>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</si>
  <si>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</si>
  <si>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</si>
  <si>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</si>
  <si>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</si>
  <si>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</si>
  <si>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</si>
  <si>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</si>
  <si>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</si>
  <si>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</si>
  <si>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</si>
  <si>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</si>
  <si>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</si>
  <si>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</si>
  <si>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</si>
  <si>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</si>
  <si>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</si>
  <si>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</si>
  <si>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</si>
  <si>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</si>
  <si>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</si>
  <si>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</si>
  <si>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</si>
  <si>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</si>
  <si>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</si>
  <si>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</si>
  <si>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</si>
  <si>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</si>
  <si>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</si>
  <si>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</si>
  <si>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</si>
  <si>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</si>
  <si>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</si>
  <si>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</si>
  <si>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</si>
  <si>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</si>
  <si>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</si>
  <si>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</si>
  <si>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</si>
  <si>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</si>
  <si>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</si>
  <si>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</si>
  <si>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</si>
  <si>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</si>
  <si>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</si>
  <si>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</si>
  <si>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</si>
  <si>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</si>
  <si>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</si>
  <si>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</si>
  <si>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</si>
  <si>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</si>
  <si>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</si>
  <si>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</si>
  <si>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</si>
  <si>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</si>
  <si>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</si>
  <si>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</si>
  <si>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</si>
  <si>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</si>
  <si>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</si>
  <si>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</si>
  <si>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</si>
  <si>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</si>
  <si>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</si>
  <si>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</si>
  <si>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</si>
  <si>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</si>
  <si>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</si>
  <si>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</si>
  <si>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</si>
  <si>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</si>
  <si>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</si>
  <si>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</si>
  <si>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</si>
  <si>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</si>
  <si>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</si>
  <si>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</si>
  <si>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</si>
  <si>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</si>
  <si>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</si>
  <si>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</si>
  <si>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</si>
  <si>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</si>
  <si>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</si>
  <si>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</si>
  <si>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</si>
  <si>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</si>
  <si>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</si>
  <si>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</si>
  <si>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</si>
  <si>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</si>
  <si>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</si>
  <si>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</si>
  <si>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</si>
  <si>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</si>
  <si>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</si>
  <si>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</si>
  <si>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</si>
  <si>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</si>
  <si>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</si>
  <si>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</si>
  <si>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</si>
  <si>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</si>
  <si>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</si>
  <si>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</si>
  <si>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</si>
  <si>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</si>
  <si>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</si>
  <si>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</si>
  <si>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</si>
  <si>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</si>
  <si>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</si>
  <si>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</si>
  <si>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</si>
  <si>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</si>
  <si>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</si>
  <si>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</si>
  <si>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</si>
  <si>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</si>
  <si>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</si>
  <si>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</si>
  <si>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</si>
  <si>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</si>
  <si>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</si>
  <si>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</si>
  <si>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</si>
  <si>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</si>
  <si>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</si>
  <si>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</si>
  <si>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</si>
  <si>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</si>
  <si>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</si>
  <si>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</si>
  <si>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</si>
  <si>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</si>
  <si>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</si>
  <si>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</si>
  <si>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</si>
  <si>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</si>
  <si>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</si>
  <si>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</si>
  <si>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</si>
  <si>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</si>
  <si>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</si>
  <si>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</si>
  <si>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</si>
  <si>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</si>
  <si>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</si>
  <si>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</si>
  <si>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</si>
  <si>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</si>
  <si>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</si>
  <si>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</si>
  <si>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</si>
  <si>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</si>
  <si>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</si>
  <si>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</si>
  <si>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</si>
  <si>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</si>
  <si>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</si>
  <si>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</si>
  <si>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</si>
  <si>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</si>
  <si>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</si>
  <si>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</si>
  <si>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</si>
  <si>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</si>
  <si>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</si>
  <si>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</si>
  <si>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</si>
  <si>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</si>
  <si>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</si>
  <si>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</si>
  <si>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</si>
  <si>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</si>
  <si>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</si>
  <si>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</si>
  <si>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</si>
  <si>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</si>
  <si>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</si>
  <si>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</si>
  <si>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</si>
  <si>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</si>
  <si>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</si>
  <si>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</si>
  <si>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</si>
  <si>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</si>
  <si>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</si>
  <si>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</si>
  <si>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</si>
  <si>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</si>
  <si>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</si>
  <si>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</si>
  <si>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</si>
  <si>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</si>
  <si>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</si>
  <si>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</si>
  <si>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</si>
  <si>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</si>
  <si>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</si>
  <si>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</si>
  <si>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</si>
  <si>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</si>
  <si>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</si>
  <si>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</si>
  <si>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</si>
  <si>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</si>
  <si>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</si>
  <si>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</si>
  <si>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</si>
  <si>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</si>
  <si>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</si>
  <si>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</si>
  <si>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</si>
  <si>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</si>
  <si>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</si>
  <si>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</si>
  <si>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</si>
  <si>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</si>
  <si>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</si>
  <si>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</si>
  <si>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</si>
  <si>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</si>
  <si>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</si>
  <si>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</si>
  <si>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</si>
  <si>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</si>
  <si>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</si>
  <si>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</si>
  <si>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</si>
  <si>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</si>
  <si>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</si>
  <si>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</si>
  <si>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</si>
  <si>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</si>
  <si>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</si>
  <si>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</si>
  <si>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</si>
  <si>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</si>
  <si>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</si>
  <si>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</si>
  <si>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</si>
  <si>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</si>
  <si>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</si>
  <si>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</si>
  <si>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</si>
  <si>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</si>
  <si>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</si>
  <si>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</si>
  <si>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</si>
  <si>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</si>
  <si>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</si>
  <si>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</si>
  <si>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</si>
  <si>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</si>
  <si>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</si>
  <si>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</si>
  <si>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</si>
  <si>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</si>
  <si>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</si>
  <si>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</si>
  <si>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</si>
  <si>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</si>
  <si>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</si>
  <si>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</si>
  <si>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</si>
  <si>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</si>
  <si>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</si>
  <si>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</si>
  <si>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</si>
  <si>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</si>
  <si>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</si>
  <si>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</si>
  <si>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</si>
  <si>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</si>
  <si>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</si>
  <si>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</si>
  <si>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</si>
  <si>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</si>
  <si>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</si>
  <si>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</si>
  <si>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</si>
  <si>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</si>
  <si>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</si>
  <si>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</si>
  <si>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</si>
  <si>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</si>
  <si>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</si>
  <si>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</si>
  <si>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</si>
  <si>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</si>
  <si>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</si>
  <si>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</si>
  <si>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</si>
  <si>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</si>
  <si>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</si>
  <si>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</si>
  <si>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</si>
  <si>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</si>
  <si>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</si>
  <si>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</si>
  <si>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</si>
  <si>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</si>
  <si>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</si>
  <si>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</si>
  <si>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</si>
  <si>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</si>
  <si>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</si>
  <si>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</si>
  <si>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</si>
  <si>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</si>
  <si>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</si>
  <si>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</si>
  <si>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</si>
  <si>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</si>
  <si>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</si>
  <si>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</si>
  <si>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</si>
  <si>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</si>
  <si>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</si>
  <si>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</si>
  <si>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</si>
  <si>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</si>
  <si>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</si>
  <si>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</si>
  <si>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</si>
  <si>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</si>
  <si>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</si>
  <si>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</si>
  <si>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</si>
  <si>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</si>
  <si>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</si>
  <si>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</si>
  <si>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</si>
  <si>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</si>
  <si>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</si>
  <si>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</si>
  <si>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</si>
  <si>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</si>
  <si>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</si>
  <si>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</si>
  <si>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</si>
  <si>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</si>
  <si>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</si>
  <si>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</si>
  <si>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</si>
  <si>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</si>
  <si>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</si>
  <si>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</si>
  <si>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</si>
  <si>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</si>
  <si>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</si>
  <si>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</si>
  <si>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</si>
  <si>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</si>
  <si>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</si>
  <si>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</si>
  <si>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</si>
  <si>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</si>
  <si>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</si>
  <si>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</si>
  <si>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</si>
  <si>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</si>
  <si>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</si>
  <si>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</si>
  <si>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</si>
  <si>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</si>
  <si>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</si>
  <si>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</si>
  <si>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</si>
  <si>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</si>
  <si>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</si>
  <si>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</si>
  <si>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</si>
  <si>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</si>
  <si>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</si>
  <si>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</si>
  <si>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</si>
  <si>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</si>
  <si>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</si>
  <si>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</si>
  <si>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</si>
  <si>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</si>
  <si>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</si>
  <si>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</si>
  <si>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</si>
  <si>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</si>
  <si>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</si>
  <si>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</si>
  <si>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</si>
  <si>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</si>
  <si>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</si>
  <si>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</si>
  <si>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</si>
  <si>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</si>
  <si>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</si>
  <si>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</si>
  <si>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</si>
  <si>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</si>
  <si>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</si>
  <si>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</si>
  <si>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</si>
  <si>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</si>
  <si>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</si>
  <si>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</si>
  <si>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</si>
  <si>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</si>
  <si>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</si>
  <si>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</si>
  <si>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</si>
  <si>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</si>
  <si>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</si>
  <si>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</si>
  <si>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</si>
  <si>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</si>
  <si>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</si>
  <si>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</si>
  <si>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</si>
  <si>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</si>
  <si>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</si>
  <si>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</si>
  <si>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</si>
  <si>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</si>
  <si>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</si>
  <si>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</si>
  <si>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</si>
  <si>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</si>
  <si>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</si>
  <si>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</si>
  <si>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</si>
  <si>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</si>
  <si>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</si>
  <si>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</si>
  <si>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</si>
  <si>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</si>
  <si>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</si>
  <si>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</si>
  <si>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</si>
  <si>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</si>
  <si>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</si>
  <si>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</si>
  <si>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</si>
  <si>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</si>
  <si>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</si>
  <si>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</si>
  <si>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</si>
  <si>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</si>
  <si>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</si>
  <si>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</si>
  <si>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</si>
  <si>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</si>
  <si>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</si>
  <si>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</si>
  <si>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</si>
  <si>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</si>
  <si>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</si>
  <si>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</si>
  <si>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</si>
  <si>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</si>
  <si>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</si>
  <si>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</si>
  <si>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</si>
  <si>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</si>
  <si>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</si>
  <si>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</si>
  <si>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</si>
  <si>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</si>
  <si>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</si>
  <si>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</si>
  <si>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</si>
  <si>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</si>
  <si>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</si>
  <si>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</si>
  <si>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</si>
  <si>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</si>
  <si>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</si>
  <si>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</si>
  <si>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</si>
  <si>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</si>
  <si>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</si>
  <si>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</si>
  <si>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</si>
  <si>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</si>
  <si>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</si>
  <si>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</si>
  <si>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</si>
  <si>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</si>
  <si>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</si>
  <si>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</si>
  <si>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</si>
  <si>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</si>
  <si>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</si>
  <si>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</si>
  <si>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</si>
  <si>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</si>
  <si>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</si>
  <si>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</si>
  <si>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</si>
  <si>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</si>
  <si>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</si>
  <si>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</si>
  <si>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</si>
  <si>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</si>
  <si>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</si>
  <si>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</si>
  <si>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</si>
  <si>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</si>
  <si>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</si>
  <si>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</si>
  <si>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</si>
  <si>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</si>
  <si>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</si>
  <si>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</si>
  <si>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</si>
  <si>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</si>
  <si>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</si>
  <si>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</si>
  <si>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</si>
  <si>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</si>
  <si>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</si>
  <si>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</si>
  <si>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</si>
  <si>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</si>
  <si>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</si>
  <si>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</si>
  <si>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</si>
  <si>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</si>
  <si>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</si>
  <si>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</si>
  <si>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</si>
  <si>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</si>
  <si>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</si>
  <si>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</si>
  <si>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</si>
  <si>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</si>
  <si>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</si>
  <si>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</si>
  <si>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</si>
  <si>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</si>
  <si>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</si>
  <si>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</si>
  <si>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</si>
  <si>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</si>
  <si>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</si>
  <si>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</si>
  <si>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</si>
  <si>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</si>
  <si>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</si>
  <si>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</si>
  <si>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</si>
  <si>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</si>
  <si>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</si>
  <si>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</si>
  <si>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</si>
  <si>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</si>
  <si>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</si>
  <si>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</si>
  <si>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</si>
  <si>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</si>
  <si>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</si>
  <si>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</si>
  <si>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</si>
  <si>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</si>
  <si>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</si>
  <si>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</si>
  <si>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</si>
  <si>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</si>
  <si>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</si>
  <si>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</si>
  <si>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</si>
  <si>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</si>
  <si>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</si>
  <si>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</si>
  <si>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</si>
  <si>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</si>
  <si>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</si>
  <si>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</si>
  <si>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</si>
  <si>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</si>
  <si>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</si>
  <si>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</si>
  <si>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</si>
  <si>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</si>
  <si>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</si>
  <si>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</si>
  <si>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</si>
  <si>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</si>
  <si>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</si>
  <si>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</si>
  <si>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</si>
  <si>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</si>
  <si>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</si>
  <si>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</si>
  <si>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</si>
  <si>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</si>
  <si>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</si>
  <si>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</si>
  <si>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</si>
  <si>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</si>
  <si>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</si>
  <si>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</si>
  <si>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</si>
  <si>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</si>
  <si>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</si>
  <si>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</si>
  <si>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</si>
  <si>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</si>
  <si>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</si>
  <si>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</si>
  <si>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</si>
  <si>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</si>
  <si>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</si>
  <si>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</si>
  <si>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</si>
  <si>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</si>
  <si>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</si>
  <si>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</si>
  <si>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</si>
  <si>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</si>
  <si>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</si>
  <si>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</si>
  <si>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</si>
  <si>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</si>
  <si>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</si>
  <si>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</si>
  <si>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</si>
  <si>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</si>
  <si>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</si>
  <si>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</si>
  <si>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</si>
  <si>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</si>
  <si>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</si>
  <si>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</si>
  <si>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</si>
  <si>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</si>
  <si>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</si>
  <si>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</si>
  <si>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</si>
  <si>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</si>
  <si>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</si>
  <si>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</si>
  <si>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</si>
  <si>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</si>
  <si>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</si>
  <si>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</si>
  <si>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</si>
  <si>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</si>
  <si>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</si>
  <si>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</si>
  <si>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</si>
  <si>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</si>
  <si>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</si>
  <si>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</si>
  <si>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</si>
  <si>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</si>
  <si>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</si>
  <si>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</si>
  <si>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</si>
  <si>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</si>
  <si>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</si>
  <si>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</si>
  <si>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</si>
  <si>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</si>
  <si>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</si>
  <si>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</si>
  <si>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</si>
  <si>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</si>
  <si>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</si>
  <si>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</si>
  <si>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</si>
  <si>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</si>
  <si>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</si>
  <si>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</si>
  <si>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</si>
  <si>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</si>
  <si>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</si>
  <si>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</si>
  <si>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</si>
  <si>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</si>
  <si>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</si>
  <si>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</si>
  <si>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</si>
  <si>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</si>
  <si>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</si>
  <si>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</si>
  <si>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</si>
  <si>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</si>
  <si>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</si>
  <si>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</si>
  <si>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</si>
  <si>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</si>
  <si>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</si>
  <si>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</si>
  <si>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</si>
  <si>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</si>
  <si>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</si>
  <si>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</si>
  <si>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</si>
  <si>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</si>
  <si>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</si>
  <si>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</si>
  <si>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</si>
  <si>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</si>
  <si>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</si>
  <si>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</si>
  <si>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</si>
  <si>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</si>
  <si>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</si>
  <si>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</si>
  <si>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</si>
  <si>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</si>
  <si>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</si>
  <si>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</si>
  <si>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</si>
  <si>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</si>
  <si>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</si>
  <si>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</si>
  <si>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</si>
  <si>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</si>
  <si>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</si>
  <si>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</si>
  <si>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</si>
  <si>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</si>
  <si>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</si>
  <si>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</si>
  <si>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</si>
  <si>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</si>
  <si>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</si>
  <si>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</si>
  <si>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</si>
  <si>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</si>
  <si>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</si>
  <si>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</si>
  <si>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</si>
  <si>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</si>
  <si>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</si>
  <si>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</si>
  <si>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</si>
  <si>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</si>
  <si>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</si>
  <si>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</si>
  <si>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</si>
  <si>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</si>
  <si>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</si>
  <si>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</si>
  <si>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</si>
  <si>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</si>
  <si>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</si>
  <si>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</si>
  <si>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</si>
  <si>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</si>
  <si>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</si>
  <si>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</si>
  <si>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</si>
  <si>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</si>
  <si>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</si>
  <si>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</si>
  <si>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</si>
  <si>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</si>
  <si>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</si>
  <si>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</si>
  <si>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</si>
  <si>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</si>
  <si>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</si>
  <si>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</si>
  <si>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</si>
  <si>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</si>
  <si>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</si>
  <si>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</si>
  <si>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</si>
  <si>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</si>
  <si>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</si>
  <si>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</si>
  <si>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</si>
  <si>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</si>
  <si>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</si>
  <si>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</si>
  <si>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</si>
  <si>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</si>
  <si>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</si>
  <si>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</si>
  <si>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</si>
  <si>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</si>
  <si>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</si>
  <si>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</si>
  <si>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</si>
  <si>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</si>
  <si>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</si>
  <si>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</si>
  <si>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</si>
  <si>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</si>
  <si>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</si>
  <si>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</si>
  <si>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</si>
  <si>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</si>
  <si>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</si>
  <si>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</si>
  <si>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</si>
  <si>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</si>
  <si>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</si>
  <si>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</si>
  <si>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</si>
  <si>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</si>
  <si>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</si>
  <si>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</si>
  <si>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</si>
  <si>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</si>
  <si>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</si>
  <si>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</si>
  <si>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</si>
  <si>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</si>
  <si>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</si>
  <si>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</si>
  <si>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</si>
  <si>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</si>
  <si>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</si>
  <si>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</si>
  <si>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</si>
  <si>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</si>
  <si>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</si>
  <si>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</si>
  <si>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</si>
  <si>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</si>
  <si>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</si>
  <si>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</si>
  <si>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</si>
  <si>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</si>
  <si>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</si>
  <si>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</si>
  <si>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</si>
  <si>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</si>
  <si>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</si>
  <si>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</si>
  <si>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</si>
  <si>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</si>
  <si>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</si>
  <si>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</si>
  <si>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</si>
  <si>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</si>
  <si>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</si>
  <si>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</si>
  <si>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</si>
  <si>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</si>
  <si>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</si>
  <si>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</si>
  <si>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</si>
  <si>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</si>
  <si>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</si>
  <si>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</si>
  <si>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</si>
  <si>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</si>
  <si>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</si>
  <si>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</si>
  <si>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</si>
  <si>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</si>
  <si>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</si>
  <si>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</si>
  <si>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</si>
  <si>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</si>
  <si>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</si>
  <si>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</si>
  <si>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</si>
  <si>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</si>
  <si>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</si>
  <si>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</si>
  <si>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</si>
  <si>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</si>
  <si>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</si>
  <si>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</si>
  <si>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</si>
  <si>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</si>
  <si>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</si>
  <si>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</si>
  <si>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</si>
  <si>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</si>
  <si>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</si>
  <si>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</si>
  <si>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</si>
  <si>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</si>
  <si>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</si>
  <si>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</si>
  <si>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</si>
  <si>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</si>
  <si>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</si>
  <si>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</si>
  <si>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</si>
  <si>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</si>
  <si>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</si>
  <si>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</si>
  <si>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</si>
  <si>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</si>
  <si>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</si>
  <si>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</si>
  <si>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</si>
  <si>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</si>
  <si>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</si>
  <si>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</si>
  <si>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</si>
  <si>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</si>
  <si>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</si>
  <si>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</si>
  <si>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</si>
  <si>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</si>
  <si>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</si>
  <si>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</si>
  <si>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</si>
  <si>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</si>
  <si>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</si>
  <si>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</si>
  <si>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</si>
  <si>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</si>
  <si>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</si>
  <si>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</si>
  <si>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</si>
  <si>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</si>
  <si>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</si>
  <si>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</si>
  <si>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</si>
  <si>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</si>
  <si>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</si>
  <si>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</si>
  <si>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</si>
  <si>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</si>
  <si>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</si>
  <si>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</si>
  <si>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</si>
  <si>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</si>
  <si>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</si>
  <si>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</si>
  <si>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</si>
  <si>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</si>
  <si>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</si>
  <si>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</si>
  <si>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</si>
  <si>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</si>
  <si>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</si>
  <si>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</si>
  <si>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</si>
  <si>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</si>
  <si>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</si>
  <si>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</si>
  <si>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</si>
  <si>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</si>
  <si>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</si>
  <si>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</si>
  <si>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</si>
  <si>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</si>
  <si>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</si>
  <si>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</si>
  <si>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</si>
  <si>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</si>
  <si>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</si>
  <si>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</si>
  <si>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</si>
  <si>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</si>
  <si>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</si>
  <si>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</si>
  <si>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</si>
  <si>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</si>
  <si>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</si>
  <si>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</si>
  <si>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</si>
  <si>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</si>
  <si>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</si>
  <si>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</si>
  <si>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</si>
  <si>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</si>
  <si>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</si>
  <si>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</si>
  <si>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</si>
  <si>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</si>
  <si>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</si>
  <si>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</si>
  <si>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</si>
  <si>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</si>
  <si>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</si>
  <si>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</si>
  <si>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</si>
  <si>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</si>
  <si>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</si>
  <si>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</si>
  <si>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</si>
  <si>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</si>
  <si>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</si>
  <si>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</si>
  <si>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</si>
  <si>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</si>
  <si>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</si>
  <si>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</si>
  <si>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</si>
  <si>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</si>
  <si>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</si>
  <si>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</si>
  <si>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</si>
  <si>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</si>
  <si>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</si>
  <si>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</si>
  <si>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</si>
  <si>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</si>
  <si>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</si>
  <si>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</si>
  <si>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</si>
  <si>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</si>
  <si>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</si>
  <si>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</si>
  <si>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</si>
  <si>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</si>
  <si>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</si>
  <si>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</si>
  <si>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</si>
  <si>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</si>
  <si>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</si>
  <si>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</si>
  <si>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</si>
  <si>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</si>
  <si>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</si>
  <si>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</si>
  <si>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</si>
  <si>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</si>
  <si>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</si>
  <si>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</si>
  <si>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</si>
  <si>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</si>
  <si>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</si>
  <si>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</si>
  <si>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</si>
  <si>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</si>
  <si>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</si>
  <si>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</si>
  <si>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</si>
  <si>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</si>
  <si>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</si>
  <si>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</si>
  <si>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</si>
  <si>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</si>
  <si>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</si>
  <si>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</si>
  <si>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</si>
  <si>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</si>
  <si>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</si>
  <si>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</si>
  <si>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</si>
  <si>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</si>
  <si>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</si>
  <si>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</si>
  <si>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</si>
  <si>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</si>
  <si>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</si>
  <si>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</si>
  <si>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</si>
  <si>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</si>
  <si>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</si>
  <si>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</si>
  <si>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</si>
  <si>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</si>
  <si>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</si>
  <si>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</si>
  <si>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</si>
  <si>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</si>
  <si>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</si>
  <si>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</si>
  <si>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</si>
  <si>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</si>
  <si>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</si>
  <si>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</si>
  <si>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</si>
  <si>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</si>
  <si>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</si>
  <si>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</si>
  <si>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</si>
  <si>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</si>
  <si>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</si>
  <si>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</si>
  <si>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</si>
  <si>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</si>
  <si>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</si>
  <si>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</si>
  <si>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</si>
  <si>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</si>
  <si>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</si>
  <si>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</si>
  <si>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</si>
  <si>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</si>
  <si>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</si>
  <si>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</si>
  <si>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</si>
  <si>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</si>
  <si>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</si>
  <si>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</si>
  <si>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</si>
  <si>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</si>
  <si>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</si>
  <si>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</si>
  <si>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</si>
  <si>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</si>
  <si>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</si>
  <si>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</si>
  <si>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</si>
  <si>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</si>
  <si>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</si>
  <si>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</si>
  <si>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</si>
  <si>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</si>
  <si>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</si>
  <si>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</si>
  <si>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</si>
  <si>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</si>
  <si>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</si>
  <si>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</si>
  <si>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</si>
  <si>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</si>
  <si>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</si>
  <si>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</si>
  <si>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</si>
  <si>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</si>
  <si>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</si>
  <si>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</si>
  <si>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</si>
  <si>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</si>
  <si>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</si>
  <si>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</si>
  <si>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</si>
  <si>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</si>
  <si>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</si>
  <si>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</si>
  <si>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</si>
  <si>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</si>
  <si>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</si>
  <si>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</si>
  <si>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</si>
  <si>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</si>
  <si>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</si>
  <si>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</si>
  <si>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</si>
  <si>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</si>
  <si>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</si>
  <si>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</si>
  <si>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</si>
  <si>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</si>
  <si>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</si>
  <si>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</si>
  <si>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</si>
  <si>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</si>
  <si>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</si>
  <si>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</si>
  <si>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</si>
  <si>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</si>
  <si>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</si>
  <si>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</si>
  <si>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</si>
  <si>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</si>
  <si>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</si>
  <si>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</si>
  <si>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</si>
  <si>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</si>
  <si>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</si>
  <si>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</si>
  <si>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</si>
  <si>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</si>
  <si>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</si>
  <si>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</si>
  <si>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</si>
  <si>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</si>
  <si>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</si>
  <si>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</si>
  <si>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</si>
  <si>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</si>
  <si>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</si>
  <si>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</si>
  <si>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</si>
  <si>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</si>
  <si>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</si>
  <si>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</si>
  <si>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</si>
  <si>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</si>
  <si>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</si>
  <si>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</si>
  <si>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</si>
  <si>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</si>
  <si>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</si>
  <si>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</si>
  <si>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</si>
  <si>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</si>
  <si>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</si>
  <si>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</si>
  <si>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</si>
  <si>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</si>
  <si>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</si>
  <si>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</si>
  <si>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</si>
  <si>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</si>
  <si>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</si>
  <si>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</si>
  <si>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</si>
  <si>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</si>
  <si>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</si>
  <si>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</si>
  <si>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</si>
  <si>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</si>
  <si>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</si>
  <si>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</si>
  <si>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</si>
  <si>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</si>
  <si>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</si>
  <si>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</si>
  <si>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</si>
  <si>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</si>
  <si>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</si>
  <si>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</si>
  <si>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</si>
  <si>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</si>
  <si>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</si>
  <si>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</si>
  <si>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</si>
  <si>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</si>
  <si>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</si>
  <si>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</si>
  <si>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</si>
  <si>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</si>
  <si>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</si>
  <si>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</si>
  <si>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</si>
  <si>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</si>
  <si>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</si>
  <si>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</si>
  <si>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</si>
  <si>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</si>
  <si>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</si>
  <si>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</si>
  <si>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</si>
  <si>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</si>
  <si>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</si>
  <si>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</si>
  <si>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</si>
  <si>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</si>
  <si>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</si>
  <si>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</si>
  <si>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</si>
  <si>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</si>
  <si>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</si>
  <si>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</si>
  <si>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</si>
  <si>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</si>
  <si>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</si>
  <si>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</si>
  <si>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</si>
  <si>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</si>
  <si>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</si>
  <si>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</si>
  <si>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</si>
  <si>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</si>
  <si>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</si>
  <si>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</si>
  <si>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</si>
  <si>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</si>
  <si>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</si>
  <si>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</si>
  <si>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</si>
  <si>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</si>
  <si>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</si>
  <si>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</si>
  <si>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</si>
  <si>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</si>
  <si>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</si>
  <si>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</si>
  <si>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</si>
  <si>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</si>
  <si>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</si>
  <si>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</si>
  <si>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</si>
  <si>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</si>
  <si>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</si>
  <si>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</si>
  <si>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</si>
  <si>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</si>
  <si>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</si>
  <si>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</si>
  <si>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</si>
  <si>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</si>
  <si>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</si>
  <si>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</si>
  <si>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</si>
  <si>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</si>
  <si>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</si>
  <si>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</si>
  <si>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</si>
  <si>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</si>
  <si>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</si>
  <si>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</si>
  <si>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</si>
  <si>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</si>
  <si>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</si>
  <si>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</si>
  <si>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</si>
  <si>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</si>
  <si>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</si>
  <si>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</si>
  <si>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</si>
  <si>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</si>
  <si>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</si>
  <si>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</si>
  <si>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</si>
  <si>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</si>
  <si>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</si>
  <si>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</si>
  <si>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</si>
  <si>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</si>
  <si>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</si>
  <si>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</si>
  <si>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</si>
  <si>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</si>
  <si>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</si>
  <si>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</si>
  <si>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</si>
  <si>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</si>
  <si>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</si>
  <si>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</si>
  <si>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</si>
  <si>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</si>
  <si>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</si>
  <si>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</si>
  <si>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</si>
  <si>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</si>
  <si>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</si>
  <si>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</si>
  <si>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</si>
  <si>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</si>
  <si>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</si>
  <si>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</si>
  <si>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</si>
  <si>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</si>
  <si>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</si>
  <si>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</si>
  <si>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</si>
  <si>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</si>
  <si>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</si>
  <si>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</si>
  <si>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</si>
  <si>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</si>
  <si>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</si>
  <si>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</si>
  <si>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</si>
  <si>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</si>
  <si>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</si>
  <si>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</si>
  <si>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</si>
  <si>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</si>
  <si>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</si>
  <si>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</si>
  <si>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</si>
  <si>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</si>
  <si>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</si>
  <si>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</si>
  <si>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</si>
  <si>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</si>
  <si>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</si>
  <si>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</si>
  <si>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</si>
  <si>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</si>
  <si>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</si>
  <si>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</si>
  <si>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</si>
  <si>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</si>
  <si>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</si>
  <si>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</si>
  <si>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</si>
  <si>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</si>
  <si>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</si>
  <si>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</si>
  <si>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</si>
  <si>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</si>
  <si>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</si>
  <si>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</si>
  <si>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</si>
  <si>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</si>
  <si>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</si>
  <si>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</si>
  <si>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</si>
  <si>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</si>
  <si>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</si>
  <si>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</si>
  <si>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</si>
  <si>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</si>
  <si>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</si>
  <si>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</si>
  <si>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</si>
  <si>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</si>
  <si>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</si>
  <si>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</si>
  <si>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</si>
  <si>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</si>
  <si>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</si>
  <si>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</si>
  <si>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</si>
  <si>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</si>
  <si>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</si>
  <si>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</si>
  <si>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</si>
  <si>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</si>
  <si>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</si>
  <si>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</si>
  <si>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</si>
  <si>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</si>
  <si>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</si>
  <si>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</si>
  <si>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</si>
  <si>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</si>
  <si>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</si>
  <si>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</si>
  <si>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</si>
  <si>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</si>
  <si>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</si>
  <si>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</si>
  <si>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</si>
  <si>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</si>
  <si>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</si>
  <si>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</si>
  <si>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</si>
  <si>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</si>
  <si>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</si>
  <si>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</si>
  <si>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</si>
  <si>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</si>
  <si>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</si>
  <si>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</si>
  <si>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</si>
  <si>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</si>
  <si>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</si>
  <si>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</si>
  <si>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</si>
  <si>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</si>
  <si>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</si>
  <si>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</si>
  <si>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</si>
  <si>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</si>
  <si>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</si>
  <si>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</si>
  <si>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</si>
  <si>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</si>
  <si>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</si>
  <si>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</si>
  <si>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</si>
  <si>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</si>
  <si>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</si>
  <si>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</si>
  <si>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</si>
  <si>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</si>
  <si>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</si>
  <si>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</si>
  <si>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</si>
  <si>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</si>
  <si>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</si>
  <si>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</si>
  <si>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</si>
  <si>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</si>
  <si>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</si>
  <si>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</si>
  <si>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</si>
  <si>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</si>
  <si>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</si>
  <si>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</si>
  <si>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</si>
  <si>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</si>
  <si>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</si>
  <si>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</si>
  <si>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</si>
  <si>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</si>
  <si>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</si>
  <si>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</si>
  <si>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</si>
  <si>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</si>
  <si>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</si>
  <si>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</si>
  <si>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</si>
  <si>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</si>
  <si>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</si>
  <si>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</si>
  <si>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</si>
  <si>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</si>
  <si>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</si>
  <si>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</si>
  <si>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</si>
  <si>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</si>
  <si>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</si>
  <si>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</si>
  <si>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</si>
  <si>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</si>
  <si>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</si>
  <si>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</si>
  <si>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</si>
  <si>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</si>
  <si>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</si>
  <si>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</si>
  <si>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</si>
  <si>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</si>
  <si>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</si>
  <si>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</si>
  <si>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</si>
  <si>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</si>
  <si>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</si>
  <si>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</si>
  <si>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</si>
  <si>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</si>
  <si>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</si>
  <si>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</si>
  <si>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</si>
  <si>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</si>
  <si>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</si>
  <si>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</si>
  <si>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</si>
  <si>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</si>
  <si>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</si>
  <si>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</si>
  <si>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</si>
  <si>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</si>
  <si>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</si>
  <si>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</si>
  <si>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</si>
  <si>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</si>
  <si>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</si>
  <si>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</si>
  <si>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</si>
  <si>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</si>
  <si>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</si>
  <si>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</si>
  <si>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</si>
  <si>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</si>
  <si>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</si>
  <si>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</si>
  <si>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</si>
  <si>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</si>
  <si>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</si>
  <si>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</si>
  <si>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</si>
  <si>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</si>
  <si>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</si>
  <si>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</si>
  <si>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</si>
  <si>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</si>
  <si>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</si>
  <si>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</si>
  <si>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</si>
  <si>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</si>
  <si>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</si>
  <si>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</si>
  <si>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</si>
  <si>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</si>
  <si>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</si>
  <si>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</si>
  <si>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</si>
  <si>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</si>
  <si>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</si>
  <si>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</si>
  <si>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</si>
  <si>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</si>
  <si>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</si>
  <si>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</si>
  <si>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</si>
  <si>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</si>
  <si>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</si>
  <si>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</si>
  <si>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</si>
  <si>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</si>
  <si>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</si>
  <si>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</si>
  <si>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</si>
  <si>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</si>
  <si>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</si>
  <si>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</si>
  <si>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</si>
  <si>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</si>
  <si>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</si>
  <si>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</si>
  <si>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</si>
  <si>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</si>
  <si>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</si>
  <si>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</si>
  <si>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</si>
  <si>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</si>
  <si>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</si>
  <si>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</si>
  <si>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</si>
  <si>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</si>
  <si>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</si>
  <si>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</si>
  <si>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</si>
  <si>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</si>
  <si>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</si>
  <si>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</si>
  <si>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</si>
  <si>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</si>
  <si>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</si>
  <si>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</si>
  <si>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</si>
  <si>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</si>
  <si>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</si>
  <si>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</si>
  <si>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</si>
  <si>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</si>
  <si>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</si>
  <si>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</si>
  <si>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</si>
  <si>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</si>
  <si>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</si>
  <si>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</si>
  <si>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</si>
  <si>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</si>
  <si>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</si>
  <si>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</si>
  <si>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</si>
  <si>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</si>
  <si>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</si>
  <si>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</si>
  <si>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</si>
  <si>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</si>
  <si>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</si>
  <si>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</si>
  <si>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</si>
  <si>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</si>
  <si>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</si>
  <si>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</si>
  <si>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</si>
  <si>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</si>
  <si>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</si>
  <si>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</si>
  <si>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</si>
  <si>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</si>
  <si>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</si>
  <si>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</si>
  <si>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</si>
  <si>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</si>
  <si>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</si>
  <si>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</si>
  <si>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</si>
  <si>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</si>
  <si>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</si>
  <si>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</si>
  <si>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</si>
  <si>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</si>
  <si>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</si>
  <si>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</si>
  <si>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</si>
  <si>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</si>
  <si>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</si>
  <si>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</si>
  <si>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</si>
  <si>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</si>
  <si>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</si>
  <si>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</si>
  <si>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</si>
  <si>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</si>
  <si>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</si>
  <si>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</si>
  <si>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</si>
  <si>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</si>
  <si>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</si>
  <si>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</si>
  <si>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</si>
  <si>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</si>
  <si>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</si>
  <si>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</si>
  <si>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</si>
  <si>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</si>
  <si>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</si>
  <si>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</si>
  <si>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</si>
  <si>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</si>
  <si>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</si>
  <si>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</si>
  <si>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</si>
  <si>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</si>
  <si>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</si>
  <si>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</si>
  <si>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</si>
  <si>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</si>
  <si>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</si>
  <si>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</si>
  <si>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</si>
  <si>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</si>
  <si>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</si>
  <si>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</si>
  <si>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</si>
  <si>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</si>
  <si>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</si>
  <si>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</si>
  <si>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</si>
  <si>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</si>
  <si>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</si>
  <si>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</si>
  <si>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</si>
  <si>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</si>
  <si>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</si>
  <si>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</si>
  <si>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</si>
  <si>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</si>
  <si>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</si>
  <si>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</si>
  <si>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</si>
  <si>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</si>
  <si>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</si>
  <si>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</si>
  <si>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</si>
  <si>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</si>
  <si>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</si>
  <si>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</si>
  <si>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</si>
  <si>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</si>
  <si>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</si>
  <si>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</si>
  <si>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</si>
  <si>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</si>
  <si>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</si>
  <si>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</si>
  <si>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</si>
  <si>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</si>
  <si>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</si>
  <si>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</si>
  <si>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</si>
  <si>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</si>
  <si>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</si>
  <si>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</si>
  <si>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</si>
  <si>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</si>
  <si>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</si>
  <si>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</si>
  <si>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</si>
  <si>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</si>
  <si>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</si>
  <si>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</si>
  <si>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</si>
  <si>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</si>
  <si>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</si>
  <si>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</si>
  <si>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</si>
  <si>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</si>
  <si>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</si>
  <si>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</si>
  <si>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</si>
  <si>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</si>
  <si>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</si>
  <si>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</si>
  <si>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</si>
  <si>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</si>
  <si>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</si>
  <si>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</si>
  <si>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</si>
  <si>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</si>
  <si>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</si>
  <si>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</si>
  <si>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</si>
  <si>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</si>
  <si>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</si>
  <si>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</si>
  <si>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</si>
  <si>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</si>
  <si>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</si>
  <si>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</si>
  <si>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</si>
  <si>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</si>
  <si>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</si>
  <si>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</si>
  <si>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</si>
  <si>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</si>
  <si>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</si>
  <si>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</si>
  <si>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</si>
  <si>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</si>
  <si>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</si>
  <si>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</si>
  <si>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</si>
  <si>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</si>
  <si>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</si>
  <si>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</si>
  <si>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</si>
  <si>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</si>
  <si>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</si>
  <si>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</si>
  <si>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</si>
  <si>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</si>
  <si>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</si>
  <si>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</si>
  <si>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</si>
  <si>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</si>
  <si>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</si>
  <si>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</si>
  <si>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</si>
  <si>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</si>
  <si>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</si>
  <si>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</si>
  <si>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</si>
  <si>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</si>
  <si>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</si>
  <si>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</si>
  <si>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</si>
  <si>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</si>
  <si>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</si>
  <si>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</si>
  <si>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</si>
  <si>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</si>
  <si>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</si>
  <si>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</si>
  <si>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</si>
  <si>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</si>
  <si>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</si>
  <si>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</si>
  <si>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</si>
  <si>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</si>
  <si>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</si>
  <si>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</si>
  <si>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</si>
  <si>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</si>
  <si>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</si>
  <si>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</si>
  <si>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</si>
  <si>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</si>
  <si>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</si>
  <si>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</si>
  <si>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</si>
  <si>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</si>
  <si>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</si>
  <si>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</si>
  <si>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</si>
  <si>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</si>
  <si>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</si>
  <si>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</si>
  <si>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</si>
  <si>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</si>
  <si>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</si>
  <si>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</si>
  <si>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</si>
  <si>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</si>
  <si>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</si>
  <si>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</si>
  <si>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</si>
  <si>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</si>
  <si>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</si>
  <si>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</si>
  <si>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</si>
  <si>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</si>
  <si>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</si>
  <si>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</si>
  <si>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</si>
  <si>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</si>
  <si>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</si>
  <si>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</si>
  <si>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</si>
  <si>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</si>
  <si>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</si>
  <si>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</si>
  <si>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</si>
  <si>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</si>
  <si>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</si>
  <si>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</si>
  <si>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</si>
  <si>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</si>
  <si>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</si>
  <si>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</si>
  <si>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</si>
  <si>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</si>
  <si>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</si>
  <si>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</si>
  <si>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</si>
  <si>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</si>
  <si>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</si>
  <si>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</si>
  <si>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</si>
  <si>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</si>
  <si>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</si>
  <si>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</si>
  <si>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</si>
  <si>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</si>
  <si>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</si>
  <si>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</si>
  <si>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</si>
  <si>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</si>
  <si>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</si>
  <si>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</si>
  <si>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</si>
  <si>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</si>
  <si>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</si>
  <si>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</si>
  <si>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</si>
  <si>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</si>
  <si>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</si>
  <si>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</si>
  <si>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</si>
  <si>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</si>
  <si>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</si>
  <si>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</si>
  <si>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</si>
  <si>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</si>
  <si>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</si>
  <si>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</si>
  <si>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</si>
  <si>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</si>
  <si>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</si>
  <si>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</si>
  <si>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</si>
  <si>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</si>
  <si>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</si>
  <si>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</si>
  <si>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</si>
  <si>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</si>
  <si>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</si>
  <si>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</si>
  <si>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</si>
  <si>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</si>
  <si>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</si>
  <si>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</si>
  <si>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</si>
  <si>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</si>
  <si>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</si>
  <si>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</si>
  <si>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</si>
  <si>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</si>
  <si>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</si>
  <si>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</si>
  <si>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</si>
  <si>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</si>
  <si>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</si>
  <si>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</si>
  <si>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</si>
  <si>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</si>
  <si>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</si>
  <si>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</si>
  <si>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</si>
  <si>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</si>
  <si>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</si>
  <si>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</si>
  <si>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</si>
  <si>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</si>
  <si>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</si>
  <si>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</si>
  <si>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</si>
  <si>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</si>
  <si>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</si>
  <si>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</si>
  <si>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</si>
  <si>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</si>
  <si>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</si>
  <si>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</si>
  <si>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</si>
  <si>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</si>
  <si>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</si>
  <si>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</si>
  <si>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</si>
  <si>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</si>
  <si>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</si>
  <si>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</si>
  <si>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</si>
  <si>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</si>
  <si>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</si>
  <si>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</si>
  <si>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</si>
  <si>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</si>
  <si>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</si>
  <si>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</si>
  <si>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</si>
  <si>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</si>
  <si>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</si>
  <si>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</si>
  <si>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</si>
  <si>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</si>
  <si>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</si>
  <si>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</si>
  <si>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</si>
  <si>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</si>
  <si>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</si>
  <si>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</si>
  <si>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</si>
  <si>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</si>
  <si>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</si>
  <si>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</si>
  <si>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</si>
  <si>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</si>
  <si>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</si>
  <si>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</si>
  <si>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</si>
  <si>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</si>
  <si>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</si>
  <si>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</si>
  <si>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</si>
  <si>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</si>
  <si>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</si>
  <si>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</si>
  <si>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</si>
  <si>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</si>
  <si>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</si>
  <si>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</si>
  <si>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</si>
  <si>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</si>
  <si>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</si>
  <si>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</si>
  <si>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</si>
  <si>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</si>
  <si>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</si>
  <si>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</si>
  <si>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</si>
  <si>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</si>
  <si>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</si>
  <si>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</si>
  <si>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</si>
  <si>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</si>
  <si>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</si>
  <si>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</si>
  <si>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</si>
  <si>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</si>
  <si>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</si>
  <si>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</si>
  <si>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</si>
  <si>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</si>
  <si>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</si>
  <si>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</si>
  <si>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</si>
  <si>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</si>
  <si>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</si>
  <si>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</si>
  <si>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</si>
  <si>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</si>
  <si>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</si>
  <si>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</si>
  <si>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</si>
  <si>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</si>
  <si>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</si>
  <si>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</si>
  <si>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</si>
  <si>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</si>
  <si>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</si>
  <si>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</si>
  <si>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</si>
  <si>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</si>
  <si>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</si>
  <si>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</si>
  <si>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</si>
  <si>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</si>
  <si>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</si>
  <si>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</si>
  <si>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</si>
  <si>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</si>
  <si>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</si>
  <si>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</si>
  <si>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</si>
  <si>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</si>
  <si>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</si>
  <si>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</si>
  <si>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</si>
  <si>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</si>
  <si>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</si>
  <si>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</si>
  <si>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</si>
  <si>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</si>
  <si>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</si>
  <si>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</si>
  <si>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</si>
  <si>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</si>
  <si>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</si>
  <si>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</si>
  <si>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</si>
  <si>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</si>
  <si>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</si>
  <si>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</si>
  <si>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</si>
  <si>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</si>
  <si>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</si>
  <si>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</si>
  <si>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</si>
  <si>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</si>
  <si>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</si>
  <si>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</si>
  <si>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</si>
  <si>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</si>
  <si>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</si>
  <si>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</si>
  <si>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</si>
  <si>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</si>
  <si>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</si>
  <si>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</si>
  <si>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</si>
  <si>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</si>
  <si>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</si>
  <si>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</si>
  <si>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</si>
  <si>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</si>
  <si>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</si>
  <si>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</si>
  <si>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</si>
  <si>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</si>
  <si>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</si>
  <si>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</si>
  <si>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</si>
  <si>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</si>
  <si>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</si>
  <si>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</si>
  <si>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</si>
  <si>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</si>
  <si>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</si>
  <si>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</si>
  <si>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</si>
  <si>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</si>
  <si>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</si>
  <si>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</si>
  <si>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</si>
  <si>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</si>
  <si>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</si>
  <si>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</si>
  <si>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</si>
  <si>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</si>
  <si>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</si>
  <si>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</si>
  <si>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</si>
  <si>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</si>
  <si>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</si>
  <si>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</si>
  <si>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</si>
  <si>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</si>
  <si>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</si>
  <si>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</si>
  <si>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</si>
  <si>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</si>
  <si>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</si>
  <si>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</si>
  <si>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</si>
  <si>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</si>
  <si>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</si>
  <si>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</si>
  <si>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</si>
  <si>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</si>
  <si>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</si>
  <si>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</si>
  <si>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</si>
  <si>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</si>
  <si>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</si>
  <si>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</si>
  <si>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</si>
  <si>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</si>
  <si>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</si>
  <si>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</si>
  <si>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</si>
  <si>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</si>
  <si>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</si>
  <si>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</si>
  <si>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</si>
  <si>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</si>
  <si>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</si>
  <si>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</si>
  <si>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</si>
  <si>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</si>
  <si>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</si>
  <si>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</si>
  <si>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</si>
  <si>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</si>
  <si>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</si>
  <si>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</si>
  <si>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</si>
  <si>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</si>
  <si>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</si>
  <si>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</si>
  <si>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</si>
  <si>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</si>
  <si>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</si>
  <si>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</si>
  <si>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</si>
  <si>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</si>
  <si>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</si>
  <si>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</si>
  <si>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</si>
  <si>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</si>
  <si>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</si>
  <si>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</si>
  <si>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</si>
  <si>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</si>
  <si>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</si>
  <si>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</si>
  <si>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</si>
  <si>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</si>
  <si>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</si>
  <si>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</si>
  <si>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</si>
  <si>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</si>
  <si>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</si>
  <si>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</si>
  <si>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</si>
  <si>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</si>
  <si>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</si>
  <si>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</si>
  <si>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</si>
  <si>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</si>
  <si>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</si>
  <si>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</si>
  <si>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</si>
  <si>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</si>
  <si>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</si>
  <si>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</si>
  <si>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</si>
  <si>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</si>
  <si>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</si>
  <si>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</si>
  <si>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</si>
  <si>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</si>
  <si>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</si>
  <si>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</si>
  <si>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</si>
  <si>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</si>
  <si>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</si>
  <si>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</si>
  <si>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</si>
  <si>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</si>
  <si>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</si>
  <si>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</si>
  <si>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</si>
  <si>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</si>
  <si>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</si>
  <si>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</si>
  <si>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</si>
  <si>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</si>
  <si>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</si>
  <si>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</si>
  <si>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</si>
  <si>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</si>
  <si>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</si>
  <si>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</si>
  <si>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</si>
  <si>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</si>
  <si>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</si>
  <si>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</si>
  <si>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</si>
  <si>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</si>
  <si>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</si>
  <si>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</si>
  <si>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</si>
  <si>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</si>
  <si>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</si>
  <si>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</si>
  <si>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</si>
  <si>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</si>
  <si>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</si>
  <si>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</si>
  <si>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</si>
  <si>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</si>
  <si>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</si>
  <si>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</si>
  <si>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</si>
  <si>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</si>
  <si>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</si>
  <si>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</si>
  <si>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</si>
  <si>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</si>
  <si>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</si>
  <si>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</si>
  <si>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</si>
  <si>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</si>
  <si>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</si>
  <si>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</si>
  <si>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</si>
  <si>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</si>
  <si>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</si>
  <si>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</si>
  <si>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</si>
  <si>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</si>
  <si>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</si>
  <si>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</si>
  <si>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</si>
  <si>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</si>
  <si>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</si>
  <si>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</si>
  <si>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</si>
  <si>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</si>
  <si>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</si>
  <si>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</si>
  <si>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</si>
  <si>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</si>
  <si>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</si>
  <si>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</si>
  <si>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</si>
  <si>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</si>
  <si>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</si>
  <si>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</si>
  <si>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</si>
  <si>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</si>
  <si>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</si>
  <si>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</si>
  <si>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</si>
  <si>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</si>
  <si>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</si>
  <si>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</si>
  <si>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</si>
  <si>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</si>
  <si>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</si>
  <si>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</si>
  <si>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</si>
  <si>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</si>
  <si>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</si>
  <si>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</si>
  <si>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</si>
  <si>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</si>
  <si>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</si>
  <si>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</si>
  <si>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</si>
  <si>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</si>
  <si>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</si>
  <si>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</si>
  <si>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</si>
  <si>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</si>
  <si>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</si>
  <si>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</si>
  <si>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</si>
  <si>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</si>
  <si>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</si>
  <si>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</si>
  <si>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</si>
  <si>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</si>
  <si>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</si>
  <si>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</si>
  <si>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</si>
  <si>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</si>
  <si>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</si>
  <si>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</si>
  <si>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</si>
  <si>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</si>
  <si>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</si>
  <si>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</si>
  <si>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</si>
  <si>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</si>
  <si>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</si>
  <si>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</si>
  <si>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</si>
  <si>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</si>
  <si>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</si>
  <si>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</si>
  <si>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</si>
  <si>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</si>
  <si>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</si>
  <si>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</si>
  <si>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</si>
  <si>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</si>
  <si>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</si>
  <si>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</si>
  <si>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</si>
  <si>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</si>
  <si>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</si>
  <si>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</si>
  <si>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</si>
  <si>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</si>
  <si>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</si>
  <si>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</si>
  <si>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</si>
  <si>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</si>
  <si>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</si>
  <si>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</si>
  <si>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</si>
  <si>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</si>
  <si>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</si>
  <si>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</si>
  <si>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</si>
  <si>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</si>
  <si>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</si>
  <si>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</si>
  <si>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</si>
  <si>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</si>
  <si>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</si>
  <si>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</si>
  <si>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</si>
  <si>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</si>
  <si>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</si>
  <si>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</si>
  <si>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</si>
  <si>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</si>
  <si>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</si>
  <si>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</si>
  <si>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</si>
  <si>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</si>
  <si>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</si>
  <si>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</si>
  <si>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</si>
  <si>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</si>
  <si>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</si>
  <si>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</si>
  <si>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</si>
  <si>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</si>
  <si>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</si>
  <si>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</si>
  <si>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</si>
  <si>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</si>
  <si>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</si>
  <si>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</si>
  <si>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</si>
  <si>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</si>
  <si>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</si>
  <si>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</si>
  <si>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</si>
  <si>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</si>
  <si>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</si>
  <si>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</si>
  <si>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</si>
  <si>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</si>
  <si>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</si>
  <si>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</si>
  <si>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</si>
  <si>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</si>
  <si>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</si>
  <si>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</si>
  <si>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</si>
  <si>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</si>
  <si>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</si>
  <si>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</si>
  <si>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</si>
  <si>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</si>
  <si>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</si>
  <si>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</si>
  <si>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</si>
  <si>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</si>
  <si>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</si>
  <si>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</si>
  <si>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</si>
  <si>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</si>
  <si>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</si>
  <si>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</si>
  <si>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</si>
  <si>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</si>
  <si>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</si>
  <si>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</si>
  <si>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</si>
  <si>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</si>
  <si>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</si>
  <si>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</si>
  <si>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</si>
  <si>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</si>
  <si>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</si>
  <si>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</si>
  <si>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</si>
  <si>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</si>
  <si>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</si>
  <si>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</si>
  <si>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</si>
  <si>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</si>
  <si>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</si>
  <si>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</si>
  <si>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</si>
  <si>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</si>
  <si>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</si>
  <si>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</si>
  <si>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</si>
  <si>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</si>
  <si>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</si>
  <si>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</si>
  <si>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</si>
  <si>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</si>
  <si>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</si>
  <si>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</si>
  <si>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</si>
  <si>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</si>
  <si>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</si>
  <si>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</si>
  <si>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</si>
  <si>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</si>
  <si>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</si>
  <si>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</si>
  <si>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</si>
  <si>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</si>
  <si>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</si>
  <si>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</si>
  <si>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</si>
  <si>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</si>
  <si>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</si>
  <si>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</si>
  <si>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</si>
  <si>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</si>
  <si>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</si>
  <si>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</si>
  <si>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</si>
  <si>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</si>
  <si>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</si>
  <si>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</si>
  <si>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</si>
  <si>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</si>
  <si>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</si>
  <si>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</si>
  <si>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</si>
  <si>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</si>
  <si>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</si>
  <si>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</si>
  <si>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</si>
  <si>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</si>
  <si>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</si>
  <si>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</si>
  <si>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</si>
  <si>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</si>
  <si>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</si>
  <si>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</si>
  <si>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</si>
  <si>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</si>
  <si>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</si>
  <si>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</si>
  <si>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</si>
  <si>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</si>
  <si>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</si>
  <si>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</si>
  <si>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</si>
  <si>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</si>
  <si>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</si>
  <si>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</si>
  <si>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</si>
  <si>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</si>
  <si>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</si>
  <si>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</si>
  <si>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</si>
  <si>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</si>
  <si>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</si>
  <si>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</si>
  <si>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</si>
  <si>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</si>
  <si>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</si>
  <si>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</si>
  <si>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</si>
  <si>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</si>
  <si>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</si>
  <si>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</si>
  <si>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</si>
  <si>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</si>
  <si>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</si>
  <si>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</si>
  <si>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</si>
  <si>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</si>
  <si>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</si>
  <si>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</si>
  <si>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</si>
  <si>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</si>
  <si>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</si>
  <si>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</si>
  <si>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</si>
  <si>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</si>
  <si>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</si>
  <si>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</si>
  <si>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</si>
  <si>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</si>
  <si>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</si>
  <si>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</si>
  <si>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</si>
  <si>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</si>
  <si>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</si>
  <si>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</si>
  <si>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</si>
  <si>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</si>
  <si>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</si>
  <si>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</si>
  <si>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</si>
  <si>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</si>
  <si>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</si>
  <si>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</si>
  <si>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</si>
  <si>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</si>
  <si>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</si>
  <si>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</si>
  <si>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</si>
  <si>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</si>
  <si>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</si>
  <si>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</si>
  <si>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</si>
  <si>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</si>
  <si>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</si>
  <si>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</si>
  <si>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</si>
  <si>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</si>
  <si>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</si>
  <si>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</si>
  <si>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</si>
  <si>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</si>
  <si>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</si>
  <si>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</si>
  <si>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</si>
  <si>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</si>
  <si>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</si>
  <si>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</si>
  <si>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</si>
  <si>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</si>
  <si>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</si>
  <si>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</si>
  <si>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</si>
  <si>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</si>
  <si>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</si>
  <si>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</si>
  <si>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</si>
  <si>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</si>
  <si>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</si>
  <si>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</si>
  <si>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</si>
  <si>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</si>
  <si>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</si>
  <si>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</si>
  <si>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</si>
  <si>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</si>
  <si>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</si>
  <si>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</si>
  <si>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</si>
  <si>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</si>
  <si>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</si>
  <si>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</si>
  <si>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</si>
  <si>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</si>
  <si>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</si>
  <si>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</si>
  <si>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</si>
  <si>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</si>
  <si>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</si>
  <si>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</si>
  <si>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</si>
  <si>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</si>
  <si>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</si>
  <si>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</si>
  <si>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</si>
  <si>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</si>
  <si>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</si>
  <si>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</si>
  <si>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</si>
  <si>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</si>
  <si>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</si>
  <si>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</si>
  <si>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</si>
  <si>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</si>
  <si>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</si>
  <si>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</si>
  <si>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</si>
  <si>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</si>
  <si>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</si>
  <si>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</si>
  <si>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</si>
  <si>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</si>
  <si>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</si>
  <si>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</si>
  <si>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</si>
  <si>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</si>
  <si>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</si>
  <si>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</si>
  <si>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</si>
  <si>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</si>
  <si>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</si>
  <si>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</si>
  <si>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</si>
  <si>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</si>
  <si>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</si>
  <si>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</si>
  <si>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</si>
  <si>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</si>
  <si>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</si>
  <si>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</si>
  <si>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</si>
  <si>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</si>
  <si>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</si>
  <si>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</si>
  <si>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</si>
  <si>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</si>
  <si>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</si>
  <si>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</si>
  <si>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</si>
  <si>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</si>
  <si>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</si>
  <si>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</si>
  <si>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</si>
  <si>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</si>
  <si>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</si>
  <si>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</si>
  <si>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</si>
  <si>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</si>
  <si>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</si>
  <si>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</si>
  <si>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</si>
  <si>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</si>
  <si>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</si>
  <si>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</si>
  <si>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</si>
  <si>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</si>
  <si>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</si>
  <si>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</si>
  <si>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</si>
  <si>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</si>
  <si>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</si>
  <si>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</si>
  <si>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</si>
  <si>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</si>
  <si>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</si>
  <si>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</si>
  <si>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</si>
  <si>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</si>
  <si>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</si>
  <si>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</si>
  <si>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</si>
  <si>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</si>
  <si>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</si>
  <si>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</si>
  <si>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</si>
  <si>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</si>
  <si>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</si>
  <si>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</si>
  <si>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</si>
  <si>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</si>
  <si>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</si>
  <si>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</si>
  <si>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</si>
  <si>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</si>
  <si>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</si>
  <si>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</si>
  <si>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</si>
  <si>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</si>
  <si>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</si>
  <si>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</si>
  <si>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</si>
  <si>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</si>
  <si>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</si>
  <si>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</si>
  <si>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</si>
  <si>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</si>
  <si>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</si>
  <si>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</si>
  <si>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</si>
  <si>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</si>
  <si>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</si>
  <si>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</si>
  <si>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</si>
  <si>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</si>
  <si>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</si>
  <si>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</si>
  <si>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</si>
  <si>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</si>
  <si>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</si>
  <si>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</si>
  <si>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</si>
  <si>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</si>
  <si>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</si>
  <si>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</si>
  <si>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</si>
  <si>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</si>
  <si>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</si>
  <si>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</si>
  <si>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</si>
  <si>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</si>
  <si>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</si>
  <si>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</si>
  <si>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</si>
  <si>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</si>
  <si>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</si>
  <si>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</si>
  <si>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</si>
  <si>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</si>
  <si>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</si>
  <si>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</si>
  <si>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</si>
  <si>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</si>
  <si>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</si>
  <si>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</si>
  <si>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</si>
  <si>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</si>
  <si>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</si>
  <si>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</si>
  <si>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</si>
  <si>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</si>
  <si>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</si>
  <si>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</si>
  <si>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</si>
  <si>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</si>
  <si>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</si>
  <si>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</si>
  <si>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</si>
  <si>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</si>
  <si>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</si>
  <si>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</si>
  <si>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</si>
  <si>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</si>
  <si>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</si>
  <si>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</si>
  <si>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</si>
  <si>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</si>
  <si>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</si>
  <si>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</si>
  <si>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</si>
  <si>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</si>
  <si>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</si>
  <si>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</si>
  <si>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</si>
  <si>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</si>
  <si>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</si>
  <si>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</si>
  <si>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</si>
  <si>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</si>
  <si>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</si>
  <si>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</si>
  <si>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</si>
  <si>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</si>
  <si>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</si>
  <si>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</si>
  <si>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</si>
  <si>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</si>
  <si>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</si>
  <si>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</si>
  <si>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</si>
  <si>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</si>
  <si>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</si>
  <si>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</si>
  <si>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</si>
  <si>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</si>
  <si>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</si>
  <si>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</si>
  <si>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</si>
  <si>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</si>
  <si>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</si>
  <si>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</si>
  <si>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</si>
  <si>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</si>
  <si>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</si>
  <si>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</si>
  <si>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</si>
  <si>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</si>
  <si>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</si>
  <si>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</si>
  <si>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</si>
  <si>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</si>
  <si>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</si>
  <si>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</si>
  <si>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</si>
  <si>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</si>
  <si>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</si>
  <si>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</si>
  <si>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</si>
  <si>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</si>
  <si>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</si>
  <si>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</si>
  <si>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</si>
  <si>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</si>
  <si>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</si>
  <si>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</si>
  <si>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</si>
  <si>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</si>
  <si>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</si>
  <si>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</si>
  <si>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</si>
  <si>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</si>
  <si>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</si>
  <si>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</si>
  <si>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</si>
  <si>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</si>
  <si>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</si>
  <si>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</si>
  <si>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</si>
  <si>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</si>
  <si>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</si>
  <si>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</si>
  <si>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</si>
  <si>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</si>
  <si>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</si>
  <si>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</si>
  <si>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</si>
  <si>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</si>
  <si>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</si>
  <si>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</si>
  <si>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</si>
  <si>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</si>
  <si>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</si>
  <si>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</si>
  <si>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</si>
  <si>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</si>
  <si>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</si>
  <si>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</si>
  <si>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</si>
  <si>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</si>
  <si>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</si>
  <si>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</si>
  <si>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</si>
  <si>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</si>
  <si>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</si>
  <si>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</si>
  <si>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</si>
  <si>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</si>
  <si>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</si>
  <si>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</si>
  <si>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</si>
  <si>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</si>
  <si>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</si>
  <si>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</si>
  <si>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</si>
  <si>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</si>
  <si>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</si>
  <si>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</si>
  <si>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</si>
  <si>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</si>
  <si>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</si>
  <si>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</si>
  <si>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</si>
  <si>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</si>
  <si>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</si>
  <si>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</si>
  <si>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</si>
  <si>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</si>
  <si>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</si>
  <si>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</si>
  <si>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</si>
  <si>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</si>
  <si>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</si>
  <si>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</si>
  <si>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</si>
  <si>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</si>
  <si>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</si>
  <si>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</si>
  <si>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</si>
  <si>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</si>
  <si>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</si>
  <si>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</si>
  <si>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</si>
  <si>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</si>
  <si>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</si>
  <si>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</si>
  <si>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</si>
  <si>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</si>
  <si>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</si>
  <si>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</si>
  <si>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</si>
  <si>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</si>
  <si>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</si>
  <si>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</si>
  <si>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</si>
  <si>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</si>
  <si>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</si>
  <si>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</si>
  <si>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</si>
  <si>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</si>
  <si>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</si>
  <si>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</si>
  <si>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</si>
  <si>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</si>
  <si>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</si>
  <si>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</si>
  <si>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</si>
  <si>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</si>
  <si>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</si>
  <si>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</si>
  <si>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</si>
  <si>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</si>
  <si>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</si>
  <si>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</si>
  <si>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</si>
  <si>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</si>
  <si>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</si>
  <si>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</si>
  <si>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</si>
  <si>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</si>
  <si>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</si>
  <si>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</si>
  <si>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</si>
  <si>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</si>
  <si>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</si>
  <si>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</si>
  <si>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</si>
  <si>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</si>
  <si>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</si>
  <si>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</si>
  <si>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</si>
  <si>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</si>
  <si>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</si>
  <si>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</si>
  <si>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</si>
  <si>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</si>
  <si>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</si>
  <si>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</si>
  <si>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</si>
  <si>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</si>
  <si>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</si>
  <si>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</si>
  <si>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</si>
  <si>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</si>
  <si>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</si>
  <si>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</si>
  <si>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</si>
  <si>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</si>
  <si>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</si>
  <si>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</si>
  <si>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</si>
  <si>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</si>
  <si>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</si>
  <si>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</si>
  <si>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</si>
  <si>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</si>
  <si>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</si>
  <si>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</si>
  <si>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</si>
  <si>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</si>
  <si>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</si>
  <si>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</si>
  <si>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</si>
  <si>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</si>
  <si>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</si>
  <si>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</si>
  <si>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</si>
  <si>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</si>
  <si>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</si>
  <si>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</si>
  <si>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</si>
  <si>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</si>
  <si>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</si>
  <si>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</si>
  <si>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</si>
  <si>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</si>
  <si>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</si>
  <si>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</si>
  <si>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</si>
  <si>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</si>
  <si>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</si>
  <si>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</si>
  <si>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</si>
  <si>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</si>
  <si>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</si>
  <si>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</si>
  <si>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</si>
  <si>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</si>
  <si>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</si>
  <si>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</si>
  <si>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</si>
  <si>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</si>
  <si>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</si>
  <si>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</si>
  <si>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</si>
  <si>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</si>
  <si>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</si>
  <si>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</si>
  <si>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</si>
  <si>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</si>
  <si>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</si>
  <si>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</si>
  <si>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</si>
  <si>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</si>
  <si>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</si>
  <si>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</si>
  <si>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</si>
  <si>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</si>
  <si>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</si>
  <si>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</si>
  <si>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</si>
  <si>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</si>
  <si>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</si>
  <si>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</si>
  <si>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</si>
  <si>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</si>
  <si>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</si>
  <si>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</si>
  <si>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</si>
  <si>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</si>
  <si>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</si>
  <si>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</si>
  <si>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</si>
  <si>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</si>
  <si>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</si>
  <si>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</si>
  <si>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</si>
  <si>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</si>
  <si>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</si>
  <si>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</si>
  <si>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</si>
  <si>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</si>
  <si>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</si>
  <si>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</si>
  <si>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</si>
  <si>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</si>
  <si>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</si>
  <si>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</si>
  <si>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</si>
  <si>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</si>
  <si>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</si>
  <si>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</si>
  <si>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</si>
  <si>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</si>
  <si>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</si>
  <si>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</si>
  <si>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</si>
  <si>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</si>
  <si>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</si>
  <si>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</si>
  <si>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</si>
  <si>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</si>
  <si>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</si>
  <si>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</si>
  <si>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</si>
  <si>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</si>
  <si>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</si>
  <si>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</si>
  <si>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</si>
  <si>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</si>
  <si>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</si>
  <si>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</si>
  <si>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</si>
  <si>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</si>
  <si>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</si>
  <si>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</si>
  <si>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</si>
  <si>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</si>
  <si>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</si>
  <si>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</si>
  <si>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</si>
  <si>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</si>
  <si>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</si>
  <si>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</si>
  <si>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</si>
  <si>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</si>
  <si>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</si>
  <si>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</si>
  <si>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</si>
  <si>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</si>
  <si>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</si>
  <si>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</si>
  <si>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</si>
  <si>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</si>
  <si>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</si>
  <si>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</si>
  <si>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</si>
  <si>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</si>
  <si>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</si>
  <si>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</si>
  <si>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</si>
  <si>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</si>
  <si>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</si>
  <si>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</si>
  <si>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</si>
  <si>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</si>
  <si>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</si>
  <si>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</si>
  <si>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</si>
  <si>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</si>
  <si>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</si>
  <si>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</si>
  <si>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</si>
  <si>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</si>
  <si>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</si>
  <si>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</si>
  <si>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</si>
  <si>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</si>
  <si>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</si>
  <si>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</si>
  <si>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</si>
  <si>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</si>
  <si>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</si>
  <si>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</si>
  <si>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</si>
  <si>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</si>
  <si>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</si>
  <si>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</si>
  <si>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</si>
  <si>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</si>
  <si>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</si>
  <si>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</si>
  <si>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</si>
  <si>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</si>
  <si>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</si>
  <si>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</si>
  <si>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</si>
  <si>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</si>
  <si>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</si>
  <si>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</si>
  <si>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</si>
  <si>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</si>
  <si>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</si>
  <si>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</si>
  <si>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</si>
  <si>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</si>
  <si>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</si>
  <si>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</si>
  <si>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</si>
  <si>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</si>
  <si>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</si>
  <si>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</si>
  <si>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</si>
  <si>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</si>
  <si>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</si>
  <si>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</si>
  <si>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</si>
  <si>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</si>
  <si>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</si>
  <si>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</si>
  <si>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</si>
  <si>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</si>
  <si>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</si>
  <si>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</si>
  <si>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</si>
  <si>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</si>
  <si>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</si>
  <si>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</si>
  <si>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</si>
  <si>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</si>
  <si>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</si>
  <si>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</si>
  <si>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</si>
  <si>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</si>
  <si>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</si>
  <si>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</si>
  <si>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</si>
  <si>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</si>
  <si>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</si>
  <si>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</si>
  <si>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</si>
  <si>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</si>
  <si>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</si>
  <si>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</si>
  <si>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</si>
  <si>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</si>
  <si>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</si>
  <si>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</si>
  <si>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</si>
  <si>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</si>
  <si>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</si>
  <si>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</si>
  <si>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</si>
  <si>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</si>
  <si>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</si>
  <si>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</si>
  <si>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</si>
  <si>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</si>
  <si>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</si>
  <si>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</si>
  <si>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</si>
  <si>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</si>
  <si>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</si>
  <si>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</si>
  <si>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</si>
  <si>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</si>
  <si>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</si>
  <si>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</si>
  <si>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</si>
  <si>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</si>
  <si>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</si>
  <si>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</si>
  <si>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</si>
  <si>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</si>
  <si>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</si>
  <si>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</si>
  <si>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</si>
  <si>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</si>
  <si>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</si>
  <si>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</si>
  <si>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</si>
  <si>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</si>
  <si>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</si>
  <si>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</si>
  <si>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</si>
  <si>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</si>
  <si>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</si>
  <si>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</si>
  <si>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</si>
  <si>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</si>
  <si>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</si>
  <si>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</si>
  <si>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</si>
  <si>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</si>
  <si>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</si>
  <si>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</si>
  <si>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</si>
  <si>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</si>
  <si>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</si>
  <si>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</si>
  <si>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</si>
  <si>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</si>
  <si>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</si>
  <si>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</si>
  <si>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</si>
  <si>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</si>
  <si>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</si>
  <si>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</si>
  <si>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</si>
  <si>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</si>
  <si>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</si>
  <si>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</si>
  <si>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</si>
  <si>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</si>
  <si>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</si>
  <si>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</si>
  <si>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</si>
  <si>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</si>
  <si>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</si>
  <si>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</si>
  <si>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</si>
  <si>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</si>
  <si>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</si>
  <si>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</si>
  <si>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</si>
  <si>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</si>
  <si>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</si>
  <si>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</si>
  <si>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</si>
  <si>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</si>
  <si>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</si>
  <si>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</si>
  <si>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</si>
  <si>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</si>
  <si>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</si>
  <si>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</si>
  <si>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</si>
  <si>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</si>
  <si>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</si>
  <si>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</si>
  <si>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</si>
  <si>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</si>
  <si>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</si>
  <si>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</si>
  <si>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</si>
  <si>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</si>
  <si>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</si>
  <si>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</si>
  <si>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</si>
  <si>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</si>
  <si>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</si>
  <si>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</si>
  <si>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</si>
  <si>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</si>
  <si>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</si>
  <si>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</si>
  <si>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</si>
  <si>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</si>
  <si>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</si>
  <si>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</si>
  <si>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</si>
  <si>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</si>
  <si>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</si>
  <si>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</si>
  <si>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</si>
  <si>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</si>
  <si>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</si>
  <si>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</si>
  <si>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</si>
  <si>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</si>
  <si>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</si>
  <si>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</si>
  <si>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</si>
  <si>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</si>
  <si>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</si>
  <si>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</si>
  <si>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</si>
  <si>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</si>
  <si>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</si>
  <si>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</si>
  <si>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</si>
  <si>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</si>
  <si>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</si>
  <si>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</si>
  <si>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</si>
  <si>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</si>
  <si>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</si>
  <si>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</si>
  <si>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</si>
  <si>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</si>
  <si>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</si>
  <si>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</si>
  <si>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</si>
  <si>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</si>
  <si>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</si>
  <si>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</si>
  <si>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</si>
  <si>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</si>
  <si>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</si>
  <si>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</si>
  <si>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</si>
  <si>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</si>
  <si>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</si>
  <si>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</si>
  <si>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</si>
  <si>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</si>
  <si>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</si>
  <si>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</si>
  <si>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</si>
  <si>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</si>
  <si>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</si>
  <si>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</si>
  <si>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</si>
  <si>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</si>
  <si>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</si>
  <si>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</si>
  <si>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</si>
  <si>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</si>
  <si>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</si>
  <si>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</si>
  <si>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</si>
  <si>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</si>
  <si>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</si>
  <si>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</si>
  <si>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</si>
  <si>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</si>
  <si>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</si>
  <si>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</si>
  <si>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</si>
  <si>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</si>
  <si>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</si>
  <si>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</si>
  <si>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</si>
  <si>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</si>
  <si>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</si>
  <si>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</si>
  <si>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</si>
  <si>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</si>
  <si>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</si>
  <si>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</si>
  <si>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</si>
  <si>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</si>
  <si>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</si>
  <si>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</si>
  <si>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</si>
  <si>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</si>
  <si>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</si>
  <si>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</si>
  <si>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</si>
  <si>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</si>
  <si>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</si>
  <si>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</si>
  <si>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</si>
  <si>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</si>
  <si>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</si>
  <si>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</si>
  <si>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</si>
  <si>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</si>
  <si>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</si>
  <si>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</si>
  <si>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</si>
  <si>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</si>
  <si>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</si>
  <si>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</si>
  <si>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</si>
  <si>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</si>
  <si>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</si>
  <si>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</si>
  <si>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</si>
  <si>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</si>
  <si>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</si>
  <si>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</si>
  <si>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</si>
  <si>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</si>
  <si>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</si>
  <si>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</si>
  <si>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</si>
  <si>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</si>
  <si>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</si>
  <si>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</si>
  <si>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</si>
  <si>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</si>
  <si>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</si>
  <si>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</si>
  <si>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</si>
  <si>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</si>
  <si>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</si>
  <si>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</si>
  <si>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</si>
  <si>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</si>
  <si>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</si>
  <si>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</si>
  <si>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</si>
  <si>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</si>
  <si>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</si>
  <si>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</si>
  <si>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</si>
  <si>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</si>
  <si>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</si>
  <si>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</si>
  <si>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</si>
  <si>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</si>
  <si>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</si>
  <si>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</si>
  <si>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</si>
  <si>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</si>
  <si>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</si>
  <si>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</si>
  <si>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</si>
  <si>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</si>
  <si>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</si>
  <si>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</si>
  <si>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</si>
  <si>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</si>
  <si>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</si>
  <si>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</si>
  <si>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</si>
  <si>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</si>
  <si>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</si>
  <si>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</si>
  <si>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</si>
  <si>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</si>
  <si>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</si>
  <si>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</si>
  <si>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</si>
  <si>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</si>
  <si>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</si>
  <si>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</si>
  <si>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</si>
  <si>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</si>
  <si>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</si>
  <si>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</si>
  <si>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</si>
  <si>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</si>
  <si>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</si>
  <si>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</si>
  <si>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</si>
  <si>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</si>
  <si>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</si>
  <si>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</si>
  <si>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</si>
  <si>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</si>
  <si>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</si>
  <si>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</si>
  <si>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</si>
  <si>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</si>
  <si>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</si>
  <si>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</si>
  <si>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</si>
  <si>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</si>
  <si>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</si>
  <si>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</si>
  <si>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</si>
  <si>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</si>
  <si>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</si>
  <si>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</si>
  <si>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</si>
  <si>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</si>
  <si>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</si>
  <si>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</si>
  <si>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</si>
  <si>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</si>
  <si>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</si>
  <si>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</si>
  <si>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</si>
  <si>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</si>
  <si>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</si>
  <si>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</si>
  <si>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</si>
  <si>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</si>
  <si>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</si>
  <si>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</si>
  <si>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</si>
  <si>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</si>
  <si>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</si>
  <si>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</si>
  <si>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</si>
  <si>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</si>
  <si>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</si>
  <si>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</si>
  <si>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</si>
  <si>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</si>
  <si>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</si>
  <si>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</si>
  <si>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</si>
  <si>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</si>
  <si>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</si>
  <si>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</si>
  <si>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</si>
  <si>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</si>
  <si>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</si>
  <si>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</si>
  <si>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</si>
  <si>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</si>
  <si>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</si>
  <si>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</si>
  <si>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</si>
  <si>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</si>
  <si>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</si>
  <si>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</si>
  <si>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</si>
  <si>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</si>
  <si>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</si>
  <si>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</si>
  <si>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</si>
  <si>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</si>
  <si>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</si>
  <si>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</si>
  <si>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</si>
  <si>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</si>
  <si>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</si>
  <si>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</si>
  <si>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</si>
  <si>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</si>
  <si>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</si>
  <si>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</si>
  <si>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</si>
  <si>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</si>
  <si>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</si>
  <si>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</si>
  <si>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</si>
  <si>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</si>
  <si>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</si>
  <si>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</si>
  <si>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</si>
  <si>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</si>
  <si>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</si>
  <si>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</si>
  <si>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</si>
  <si>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</si>
  <si>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</si>
  <si>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</si>
  <si>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</si>
  <si>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</si>
  <si>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</si>
  <si>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</si>
  <si>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</si>
  <si>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</si>
  <si>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</si>
  <si>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</si>
  <si>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</si>
  <si>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</si>
  <si>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</si>
  <si>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</si>
  <si>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</si>
  <si>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</si>
  <si>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</si>
  <si>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</si>
  <si>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</si>
  <si>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</si>
  <si>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</si>
  <si>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</si>
  <si>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</si>
  <si>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</si>
  <si>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</si>
  <si>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</si>
  <si>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</si>
  <si>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</si>
  <si>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</si>
  <si>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</si>
  <si>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</si>
  <si>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</si>
  <si>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</si>
  <si>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</si>
  <si>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</si>
  <si>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</si>
  <si>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</si>
  <si>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</si>
  <si>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</si>
  <si>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</si>
  <si>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</si>
  <si>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</si>
  <si>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</si>
  <si>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</si>
  <si>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</si>
  <si>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</si>
  <si>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</si>
  <si>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</si>
  <si>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</si>
  <si>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</si>
  <si>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</si>
  <si>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</si>
  <si>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</si>
  <si>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</si>
  <si>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</si>
  <si>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</si>
  <si>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</si>
  <si>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</si>
  <si>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</si>
  <si>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</si>
  <si>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</si>
  <si>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</si>
  <si>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</si>
  <si>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</si>
  <si>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</si>
  <si>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</si>
  <si>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</si>
  <si>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</si>
  <si>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</si>
  <si>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</si>
  <si>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</si>
  <si>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</si>
  <si>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</si>
  <si>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</si>
  <si>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</si>
  <si>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</si>
  <si>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</si>
  <si>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</si>
  <si>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</si>
  <si>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</si>
  <si>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</si>
  <si>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</si>
  <si>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</si>
  <si>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</si>
  <si>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</si>
  <si>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</si>
  <si>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</si>
  <si>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</si>
  <si>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</si>
  <si>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</si>
  <si>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</si>
  <si>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</si>
  <si>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</si>
  <si>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</si>
  <si>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</si>
  <si>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</si>
  <si>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</si>
  <si>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</si>
  <si>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</si>
  <si>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</si>
  <si>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</si>
  <si>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</si>
  <si>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</si>
  <si>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</si>
  <si>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</si>
  <si>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</si>
  <si>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</si>
  <si>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</si>
  <si>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</si>
  <si>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</si>
  <si>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</si>
  <si>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</si>
  <si>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</si>
  <si>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</si>
  <si>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</si>
  <si>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</si>
  <si>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</si>
  <si>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</si>
  <si>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</si>
  <si>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</si>
  <si>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</si>
  <si>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</si>
  <si>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</si>
  <si>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</si>
  <si>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</si>
  <si>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</si>
  <si>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</si>
  <si>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</si>
  <si>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</si>
  <si>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</si>
  <si>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</si>
  <si>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</si>
  <si>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</si>
  <si>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</si>
  <si>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</si>
  <si>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</si>
  <si>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</si>
  <si>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</si>
  <si>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</si>
  <si>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</si>
  <si>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</si>
  <si>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</si>
  <si>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</si>
  <si>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</si>
  <si>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</si>
  <si>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</si>
  <si>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</si>
  <si>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</si>
  <si>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</si>
  <si>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</si>
  <si>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</si>
  <si>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</si>
  <si>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</si>
  <si>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</si>
  <si>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</si>
  <si>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</si>
  <si>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</si>
  <si>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</si>
  <si>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</si>
  <si>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</si>
  <si>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</si>
  <si>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</si>
  <si>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</si>
  <si>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</si>
  <si>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</si>
  <si>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</si>
  <si>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</si>
  <si>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</si>
  <si>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</si>
  <si>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</si>
  <si>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</si>
  <si>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</si>
  <si>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</si>
  <si>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</si>
  <si>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</si>
  <si>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</si>
  <si>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</si>
  <si>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</si>
  <si>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</si>
  <si>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</si>
  <si>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</si>
  <si>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</si>
  <si>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</si>
  <si>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</si>
  <si>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</si>
  <si>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</si>
  <si>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</si>
  <si>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</si>
  <si>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</si>
  <si>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</si>
  <si>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</si>
  <si>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</si>
  <si>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</si>
  <si>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</si>
  <si>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</si>
  <si>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</si>
  <si>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</si>
  <si>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</si>
  <si>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</si>
  <si>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</si>
  <si>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</si>
  <si>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</si>
  <si>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</si>
  <si>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</si>
  <si>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</si>
  <si>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</si>
  <si>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</si>
  <si>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</si>
  <si>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</si>
  <si>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</si>
  <si>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</si>
  <si>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</si>
  <si>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</si>
  <si>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</si>
  <si>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</si>
  <si>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</si>
  <si>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</si>
  <si>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</si>
  <si>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</si>
  <si>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</si>
  <si>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</si>
  <si>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</si>
  <si>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</si>
  <si>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</si>
  <si>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</si>
  <si>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</si>
  <si>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</si>
  <si>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</si>
  <si>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</si>
  <si>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</si>
  <si>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</si>
  <si>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</si>
  <si>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</si>
  <si>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</si>
  <si>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</si>
  <si>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</si>
  <si>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</si>
  <si>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</si>
  <si>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</si>
  <si>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</si>
  <si>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</si>
  <si>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</si>
  <si>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</si>
  <si>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</si>
  <si>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</si>
  <si>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</si>
  <si>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</si>
  <si>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</si>
  <si>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</si>
  <si>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</si>
  <si>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</si>
  <si>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</si>
  <si>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</si>
  <si>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</si>
  <si>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</si>
  <si>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</si>
  <si>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</si>
  <si>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</si>
  <si>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</si>
  <si>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</si>
  <si>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</si>
  <si>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</si>
  <si>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</si>
  <si>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</si>
  <si>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</si>
  <si>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</si>
  <si>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</si>
  <si>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</si>
  <si>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</si>
  <si>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</si>
  <si>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</si>
  <si>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</si>
  <si>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</si>
  <si>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</si>
  <si>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</si>
  <si>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</si>
  <si>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</si>
  <si>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</si>
  <si>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</si>
  <si>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</si>
  <si>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</si>
  <si>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</si>
  <si>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</si>
  <si>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</si>
  <si>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</si>
  <si>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</si>
  <si>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</si>
  <si>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</si>
  <si>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</si>
  <si>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</si>
  <si>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</si>
  <si>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</si>
  <si>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</si>
  <si>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</si>
  <si>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</si>
  <si>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</si>
  <si>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</si>
  <si>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</si>
  <si>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</si>
  <si>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</si>
  <si>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</si>
  <si>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</si>
  <si>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</si>
  <si>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</si>
  <si>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</si>
  <si>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</si>
  <si>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</si>
  <si>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</si>
  <si>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</si>
  <si>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</si>
  <si>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</si>
  <si>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</si>
  <si>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</si>
  <si>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</si>
  <si>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</si>
  <si>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</si>
  <si>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</si>
  <si>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</si>
  <si>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</si>
  <si>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</si>
  <si>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</si>
  <si>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</si>
  <si>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</si>
  <si>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</si>
  <si>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</si>
  <si>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</si>
  <si>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</si>
  <si>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</si>
  <si>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</si>
  <si>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</si>
  <si>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</si>
  <si>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</si>
  <si>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</si>
  <si>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</si>
  <si>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</si>
  <si>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</si>
  <si>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</si>
  <si>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</si>
  <si>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</si>
  <si>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</si>
  <si>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</si>
  <si>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</si>
  <si>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</si>
  <si>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</si>
  <si>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</si>
  <si>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</si>
  <si>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</si>
  <si>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</si>
  <si>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</si>
  <si>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</si>
  <si>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</si>
  <si>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</si>
  <si>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</si>
  <si>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</si>
  <si>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</si>
  <si>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</si>
  <si>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</si>
  <si>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</si>
  <si>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</si>
  <si>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</si>
  <si>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</si>
  <si>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</si>
  <si>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</si>
  <si>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</si>
  <si>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</si>
  <si>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</si>
  <si>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</si>
  <si>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</si>
  <si>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</si>
  <si>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</si>
  <si>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</si>
  <si>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</si>
  <si>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</si>
  <si>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</si>
  <si>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</si>
  <si>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</si>
  <si>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</si>
  <si>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</si>
  <si>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</si>
  <si>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</si>
  <si>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</si>
  <si>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</si>
  <si>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</si>
  <si>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</si>
  <si>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</si>
  <si>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</si>
  <si>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</si>
  <si>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</si>
  <si>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</si>
  <si>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</si>
  <si>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</si>
  <si>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</si>
  <si>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</si>
  <si>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</si>
  <si>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</si>
  <si>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</si>
  <si>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</si>
  <si>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</si>
  <si>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</si>
  <si>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</si>
  <si>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</si>
  <si>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</si>
  <si>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</si>
  <si>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</si>
  <si>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</si>
  <si>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</si>
  <si>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</si>
  <si>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</si>
  <si>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</si>
  <si>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</si>
  <si>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</si>
  <si>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</si>
  <si>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</si>
  <si>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</si>
  <si>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</si>
  <si>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</si>
  <si>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</si>
  <si>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</si>
  <si>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</si>
  <si>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</si>
  <si>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</si>
  <si>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</si>
  <si>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</si>
  <si>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</si>
  <si>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</si>
  <si>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</si>
  <si>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</si>
  <si>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</si>
  <si>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</si>
  <si>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</si>
  <si>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</si>
  <si>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</si>
  <si>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</si>
  <si>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</si>
  <si>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</si>
  <si>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</si>
  <si>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</si>
  <si>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</si>
  <si>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</si>
  <si>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</si>
  <si>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</si>
  <si>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</si>
  <si>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</si>
  <si>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</si>
  <si>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</si>
  <si>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</si>
  <si>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</si>
  <si>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</si>
  <si>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</si>
  <si>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</si>
  <si>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</si>
  <si>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</si>
  <si>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</si>
  <si>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</si>
  <si>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</si>
  <si>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</si>
  <si>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</si>
  <si>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</si>
  <si>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</si>
  <si>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</si>
  <si>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</si>
  <si>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</si>
  <si>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</si>
  <si>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</si>
  <si>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</si>
  <si>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</si>
  <si>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</si>
  <si>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</si>
  <si>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</si>
  <si>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</si>
  <si>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</si>
  <si>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</si>
  <si>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</si>
  <si>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</si>
  <si>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</si>
  <si>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</si>
  <si>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</si>
  <si>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</si>
  <si>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</si>
  <si>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</si>
  <si>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</si>
  <si>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</si>
  <si>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</si>
  <si>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</si>
  <si>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</si>
  <si>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</si>
  <si>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</si>
  <si>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</si>
  <si>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</si>
  <si>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</si>
  <si>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</si>
  <si>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</si>
  <si>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</si>
  <si>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</si>
  <si>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</si>
  <si>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</si>
  <si>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</si>
  <si>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</si>
  <si>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</si>
  <si>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</si>
  <si>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</si>
  <si>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</si>
  <si>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</si>
  <si>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</si>
  <si>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</si>
  <si>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</si>
  <si>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</si>
  <si>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</si>
  <si>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</si>
  <si>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</si>
  <si>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</si>
  <si>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</si>
  <si>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</si>
  <si>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</si>
  <si>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</si>
  <si>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</si>
  <si>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</si>
  <si>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</si>
  <si>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</si>
  <si>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</si>
  <si>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</si>
  <si>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</si>
  <si>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</si>
  <si>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</si>
  <si>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</si>
  <si>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</si>
  <si>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</si>
  <si>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</si>
  <si>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</si>
  <si>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</si>
  <si>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</si>
  <si>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</si>
  <si>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</si>
  <si>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</si>
  <si>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</si>
  <si>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</si>
  <si>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</si>
  <si>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</si>
  <si>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</si>
  <si>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</si>
  <si>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</si>
  <si>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</si>
  <si>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</si>
  <si>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</si>
  <si>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</si>
  <si>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</si>
  <si>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</si>
  <si>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</si>
  <si>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</si>
  <si>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</si>
  <si>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</si>
  <si>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</si>
  <si>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</si>
  <si>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</si>
  <si>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</si>
  <si>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</si>
  <si>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</si>
  <si>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</si>
  <si>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</si>
  <si>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</si>
  <si>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</si>
  <si>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</si>
  <si>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</si>
  <si>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</si>
  <si>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</si>
  <si>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</si>
  <si>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</si>
  <si>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</si>
  <si>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</si>
  <si>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</si>
  <si>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</si>
  <si>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</si>
  <si>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</si>
  <si>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</si>
  <si>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</si>
  <si>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</si>
  <si>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</si>
  <si>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</si>
  <si>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</si>
  <si>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</si>
  <si>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</si>
  <si>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</si>
  <si>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</si>
  <si>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</si>
  <si>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</si>
  <si>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</si>
  <si>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</si>
  <si>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</si>
  <si>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</si>
  <si>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</si>
  <si>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</si>
  <si>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</si>
  <si>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</si>
  <si>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</si>
  <si>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</si>
  <si>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</si>
  <si>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</si>
  <si>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</si>
  <si>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</si>
  <si>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</si>
  <si>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</si>
  <si>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</si>
  <si>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</si>
  <si>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</si>
  <si>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</si>
  <si>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</si>
  <si>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</si>
  <si>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</si>
  <si>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</si>
  <si>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</si>
  <si>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</si>
  <si>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</si>
  <si>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</si>
  <si>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</si>
  <si>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</si>
  <si>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</si>
  <si>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</si>
  <si>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</si>
  <si>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</si>
  <si>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</si>
  <si>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</si>
  <si>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</si>
  <si>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</si>
  <si>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</si>
  <si>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</si>
  <si>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</si>
  <si>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</si>
  <si>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</si>
  <si>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</si>
  <si>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</si>
  <si>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</si>
  <si>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</si>
  <si>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</si>
  <si>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</si>
  <si>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</si>
  <si>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</si>
  <si>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</si>
  <si>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</si>
  <si>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</si>
  <si>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</si>
  <si>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</si>
  <si>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</si>
  <si>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</si>
  <si>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</si>
  <si>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</si>
  <si>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</si>
  <si>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</si>
  <si>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</si>
  <si>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</si>
  <si>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</si>
  <si>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</si>
  <si>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</si>
  <si>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</si>
  <si>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</si>
  <si>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</si>
  <si>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</si>
  <si>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</si>
  <si>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</si>
  <si>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</si>
  <si>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</si>
  <si>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</si>
  <si>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</si>
  <si>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</si>
  <si>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</si>
  <si>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</si>
  <si>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</si>
  <si>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</si>
  <si>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</si>
  <si>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</si>
  <si>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</si>
  <si>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</si>
  <si>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</si>
  <si>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</si>
  <si>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</si>
  <si>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</si>
  <si>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</si>
  <si>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</si>
  <si>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</si>
  <si>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</si>
  <si>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</si>
  <si>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</si>
  <si>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</si>
  <si>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</si>
  <si>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</si>
  <si>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</si>
  <si>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</si>
  <si>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</si>
  <si>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</si>
  <si>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</si>
  <si>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</si>
  <si>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</si>
  <si>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</si>
  <si>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</si>
  <si>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</si>
  <si>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</si>
  <si>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</si>
  <si>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</si>
  <si>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</si>
  <si>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</si>
  <si>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</si>
  <si>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</si>
  <si>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</si>
  <si>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</si>
  <si>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</si>
  <si>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</si>
  <si>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</si>
  <si>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</si>
  <si>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</si>
  <si>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</si>
  <si>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</si>
  <si>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</si>
  <si>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</si>
  <si>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</si>
  <si>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</si>
  <si>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</si>
  <si>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</si>
  <si>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</si>
  <si>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</si>
  <si>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</si>
  <si>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</si>
  <si>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</si>
  <si>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</si>
  <si>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</si>
  <si>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</si>
  <si>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</si>
  <si>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</si>
  <si>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</si>
  <si>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</si>
  <si>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</si>
  <si>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</si>
  <si>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</si>
  <si>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</si>
  <si>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</si>
  <si>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</si>
  <si>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</si>
  <si>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</si>
  <si>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</si>
  <si>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</si>
  <si>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</si>
  <si>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</si>
  <si>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</si>
  <si>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</si>
  <si>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</si>
  <si>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</si>
  <si>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</si>
  <si>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</si>
  <si>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</si>
  <si>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</si>
  <si>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</si>
  <si>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</si>
  <si>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</si>
  <si>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</si>
  <si>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</si>
  <si>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</si>
  <si>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</si>
  <si>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</si>
  <si>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</si>
  <si>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</si>
  <si>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</si>
  <si>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</si>
  <si>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</si>
  <si>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</si>
  <si>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</si>
  <si>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</si>
  <si>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</si>
  <si>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</si>
  <si>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</si>
  <si>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</si>
  <si>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</si>
  <si>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</si>
  <si>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</si>
  <si>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</si>
  <si>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</si>
  <si>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</si>
  <si>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</si>
  <si>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</si>
  <si>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</si>
  <si>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</si>
  <si>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</si>
  <si>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</si>
  <si>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</si>
  <si>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</si>
  <si>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</si>
  <si>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</si>
  <si>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</si>
  <si>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</si>
  <si>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</si>
  <si>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</si>
  <si>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</si>
  <si>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</si>
  <si>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</si>
  <si>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</si>
  <si>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</si>
  <si>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</si>
  <si>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</si>
  <si>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</si>
  <si>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</si>
  <si>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</si>
  <si>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</si>
  <si>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</si>
  <si>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</si>
  <si>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</si>
  <si>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</si>
  <si>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</si>
  <si>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</si>
  <si>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</si>
  <si>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</si>
  <si>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</si>
  <si>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</si>
  <si>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</si>
  <si>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</si>
  <si>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</si>
  <si>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</si>
  <si>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</si>
  <si>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</si>
  <si>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</si>
  <si>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</si>
  <si>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</si>
  <si>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</si>
  <si>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</si>
  <si>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</si>
  <si>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</si>
  <si>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</si>
  <si>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</si>
  <si>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</si>
  <si>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</si>
  <si>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</si>
  <si>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</si>
  <si>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</si>
  <si>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</si>
  <si>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</si>
  <si>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</si>
  <si>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</si>
  <si>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</si>
  <si>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</si>
  <si>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</si>
  <si>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</si>
  <si>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</si>
  <si>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</si>
  <si>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</si>
  <si>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</si>
  <si>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</si>
  <si>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</si>
  <si>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</si>
  <si>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</si>
  <si>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</si>
  <si>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</si>
  <si>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</si>
  <si>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</si>
  <si>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</si>
  <si>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</si>
  <si>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</si>
  <si>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</si>
  <si>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</si>
  <si>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</si>
  <si>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</si>
  <si>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</si>
  <si>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</si>
  <si>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</si>
  <si>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</si>
  <si>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</si>
  <si>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</si>
  <si>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</si>
  <si>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</si>
  <si>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</si>
  <si>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</si>
  <si>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</si>
  <si>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</si>
  <si>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</si>
  <si>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</si>
  <si>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</si>
  <si>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</si>
  <si>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</si>
  <si>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</si>
  <si>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</si>
  <si>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</si>
  <si>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</si>
  <si>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</si>
  <si>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</si>
  <si>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</si>
  <si>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</si>
  <si>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</si>
  <si>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</si>
  <si>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</si>
  <si>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</si>
  <si>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</si>
  <si>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</si>
  <si>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</si>
  <si>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</si>
  <si>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</si>
  <si>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</si>
  <si>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</si>
  <si>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</si>
  <si>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</si>
  <si>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</si>
  <si>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</si>
  <si>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</si>
  <si>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</si>
  <si>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</si>
  <si>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</si>
  <si>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</si>
  <si>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</si>
  <si>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</si>
  <si>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</si>
  <si>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</si>
  <si>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</si>
  <si>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</si>
  <si>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</si>
  <si>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</si>
  <si>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</si>
  <si>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</si>
  <si>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</si>
  <si>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</si>
  <si>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</si>
  <si>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</si>
  <si>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</si>
  <si>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</si>
  <si>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</si>
  <si>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</si>
  <si>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</si>
  <si>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</si>
  <si>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</si>
  <si>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</si>
  <si>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</si>
  <si>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</si>
  <si>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</si>
  <si>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</si>
  <si>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</si>
  <si>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</si>
  <si>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</si>
  <si>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</si>
  <si>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</si>
  <si>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</si>
  <si>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</si>
  <si>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</si>
  <si>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</si>
  <si>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</si>
  <si>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</si>
  <si>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</si>
  <si>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</si>
  <si>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</si>
  <si>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</si>
  <si>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</si>
  <si>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</si>
  <si>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</si>
  <si>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</si>
  <si>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</si>
  <si>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</si>
  <si>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</si>
  <si>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</si>
  <si>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</si>
  <si>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</si>
  <si>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</si>
  <si>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</si>
  <si>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</si>
  <si>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</si>
  <si>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</si>
  <si>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</si>
  <si>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</si>
  <si>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</si>
  <si>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</si>
  <si>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</si>
  <si>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</si>
  <si>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</si>
  <si>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</si>
  <si>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</si>
  <si>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</si>
  <si>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</si>
  <si>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</si>
  <si>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</si>
  <si>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</si>
  <si>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</si>
  <si>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</si>
  <si>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</si>
  <si>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</si>
  <si>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</si>
  <si>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</si>
  <si>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</si>
  <si>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</si>
  <si>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</si>
  <si>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</si>
  <si>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</si>
  <si>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</si>
  <si>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</si>
  <si>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</si>
  <si>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</si>
  <si>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</si>
  <si>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</si>
  <si>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</si>
  <si>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</si>
  <si>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</si>
  <si>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</si>
  <si>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</si>
  <si>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</si>
  <si>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</si>
  <si>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</si>
  <si>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</si>
  <si>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</si>
  <si>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</si>
  <si>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</si>
  <si>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</si>
  <si>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</si>
  <si>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</si>
  <si>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</si>
  <si>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</si>
  <si>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</si>
  <si>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</si>
  <si>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</si>
  <si>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</si>
  <si>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</si>
  <si>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</si>
  <si>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</si>
  <si>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</si>
  <si>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</si>
  <si>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</si>
  <si>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</si>
  <si>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</si>
  <si>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</si>
  <si>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</si>
  <si>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</si>
  <si>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</si>
  <si>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</si>
  <si>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</si>
  <si>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</si>
  <si>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</si>
  <si>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</si>
  <si>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</si>
  <si>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</si>
  <si>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</si>
  <si>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</si>
  <si>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</si>
  <si>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</si>
  <si>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</si>
  <si>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</si>
  <si>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</si>
  <si>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</si>
  <si>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</si>
  <si>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</si>
  <si>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</si>
  <si>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</si>
  <si>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</si>
  <si>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</si>
  <si>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</si>
  <si>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</si>
  <si>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</si>
  <si>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</si>
  <si>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</si>
  <si>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</si>
  <si>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</si>
  <si>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</si>
  <si>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</si>
  <si>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</si>
  <si>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</si>
  <si>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</si>
  <si>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</si>
  <si>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</si>
  <si>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</si>
  <si>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</si>
  <si>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</si>
  <si>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</si>
  <si>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</si>
  <si>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</si>
  <si>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</si>
  <si>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</si>
  <si>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</si>
  <si>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</si>
  <si>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</si>
  <si>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</si>
  <si>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</si>
  <si>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</si>
  <si>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</si>
  <si>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</si>
  <si>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</si>
  <si>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</si>
  <si>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</si>
  <si>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</si>
  <si>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</si>
  <si>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</si>
  <si>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</si>
  <si>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</si>
  <si>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</si>
  <si>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</si>
  <si>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</si>
  <si>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</si>
  <si>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</si>
  <si>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</si>
  <si>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</si>
  <si>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</si>
  <si>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</si>
  <si>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</si>
  <si>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</si>
  <si>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</si>
  <si>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</si>
  <si>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</si>
  <si>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</si>
  <si>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</si>
  <si>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</si>
  <si>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</si>
  <si>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</si>
  <si>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</si>
  <si>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</si>
  <si>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</si>
  <si>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</si>
  <si>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</si>
  <si>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</si>
  <si>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</si>
  <si>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</si>
  <si>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</si>
  <si>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</si>
  <si>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</si>
  <si>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</si>
  <si>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</si>
  <si>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</si>
  <si>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</si>
  <si>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</si>
  <si>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</si>
  <si>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</si>
  <si>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</si>
  <si>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</si>
  <si>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</si>
  <si>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</si>
  <si>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</si>
  <si>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</si>
  <si>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</si>
  <si>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</si>
  <si>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</si>
  <si>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</si>
  <si>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</si>
  <si>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</si>
  <si>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</si>
  <si>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</si>
  <si>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</si>
  <si>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</si>
  <si>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</si>
  <si>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</si>
  <si>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</si>
  <si>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</si>
  <si>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</si>
  <si>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</si>
  <si>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</si>
  <si>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</si>
  <si>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</si>
  <si>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</si>
  <si>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</si>
  <si>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</si>
  <si>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</si>
  <si>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</si>
  <si>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</si>
  <si>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</si>
  <si>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</si>
  <si>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</si>
  <si>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</si>
  <si>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</si>
  <si>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</si>
  <si>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</si>
  <si>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</si>
  <si>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</si>
  <si>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</si>
  <si>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</si>
  <si>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</si>
  <si>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</si>
  <si>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</si>
  <si>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</si>
  <si>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</si>
  <si>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</si>
  <si>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</si>
  <si>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</si>
  <si>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</si>
  <si>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</si>
  <si>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</si>
  <si>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</si>
  <si>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</si>
  <si>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</si>
  <si>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</si>
  <si>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</si>
  <si>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</si>
  <si>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</si>
  <si>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</si>
  <si>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</si>
  <si>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</si>
  <si>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</si>
  <si>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</si>
  <si>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</si>
  <si>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</si>
  <si>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</si>
  <si>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</si>
  <si>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</si>
  <si>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</si>
  <si>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</si>
  <si>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</si>
  <si>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</si>
  <si>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</si>
  <si>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</si>
  <si>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</si>
  <si>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</si>
  <si>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</si>
  <si>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</si>
  <si>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</si>
  <si>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</si>
  <si>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</si>
  <si>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</si>
  <si>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</si>
  <si>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</si>
  <si>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</si>
  <si>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</si>
  <si>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</si>
  <si>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</si>
  <si>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</si>
  <si>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</si>
  <si>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</si>
  <si>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</si>
  <si>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</si>
  <si>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</si>
  <si>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</si>
  <si>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</si>
  <si>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</si>
  <si>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</si>
  <si>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</si>
  <si>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</si>
  <si>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</si>
  <si>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</si>
  <si>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</si>
  <si>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</si>
  <si>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</si>
  <si>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</si>
  <si>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</si>
  <si>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</si>
  <si>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</si>
  <si>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</si>
  <si>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</si>
  <si>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</si>
  <si>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</si>
  <si>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</si>
  <si>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</si>
  <si>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</si>
  <si>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</si>
  <si>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</si>
  <si>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</si>
  <si>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</si>
  <si>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</si>
  <si>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</si>
  <si>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</si>
  <si>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</si>
  <si>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</si>
  <si>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</si>
  <si>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</si>
  <si>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</si>
  <si>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</si>
  <si>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</si>
  <si>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</si>
  <si>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</si>
  <si>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</si>
  <si>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</si>
  <si>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</si>
  <si>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</si>
  <si>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</si>
  <si>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</si>
  <si>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</si>
  <si>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</si>
  <si>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</si>
  <si>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</si>
  <si>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</si>
  <si>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</si>
  <si>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</si>
  <si>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</si>
  <si>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</si>
  <si>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</si>
  <si>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</si>
  <si>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</si>
  <si>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</si>
  <si>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</si>
  <si>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</si>
  <si>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</si>
  <si>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</si>
  <si>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</si>
  <si>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</si>
  <si>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</si>
  <si>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</si>
  <si>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</si>
  <si>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</si>
  <si>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</si>
  <si>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</si>
  <si>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</si>
  <si>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</si>
  <si>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</si>
  <si>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</si>
  <si>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</si>
  <si>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</si>
  <si>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</si>
  <si>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</si>
  <si>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</si>
  <si>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</si>
  <si>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</si>
  <si>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</si>
  <si>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</si>
  <si>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</si>
  <si>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</si>
  <si>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</si>
  <si>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</si>
  <si>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</si>
  <si>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</si>
  <si>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</si>
  <si>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</si>
  <si>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</si>
  <si>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</si>
  <si>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</si>
  <si>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</si>
  <si>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</si>
  <si>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</si>
  <si>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</si>
  <si>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</si>
  <si>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</si>
  <si>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</si>
  <si>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</si>
  <si>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</si>
  <si>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</si>
  <si>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</si>
  <si>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</si>
  <si>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</si>
  <si>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</si>
  <si>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</si>
  <si>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</si>
  <si>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</si>
  <si>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</si>
  <si>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</si>
  <si>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</si>
  <si>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</si>
  <si>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</si>
  <si>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</si>
  <si>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</si>
  <si>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</si>
  <si>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</si>
  <si>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</si>
  <si>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</si>
  <si>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</si>
  <si>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</si>
  <si>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</si>
  <si>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</si>
  <si>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</si>
  <si>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</si>
  <si>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</si>
  <si>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</si>
  <si>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</si>
  <si>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</si>
  <si>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</si>
  <si>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</si>
  <si>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</si>
  <si>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</si>
  <si>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</si>
  <si>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</si>
  <si>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</si>
  <si>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</si>
  <si>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</si>
  <si>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</si>
  <si>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</si>
  <si>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</si>
  <si>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</si>
  <si>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</si>
  <si>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</si>
  <si>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</si>
  <si>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</si>
  <si>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</si>
  <si>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</si>
  <si>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</si>
  <si>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</si>
  <si>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</si>
  <si>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</si>
  <si>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</si>
  <si>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</si>
  <si>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</si>
  <si>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</si>
  <si>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</si>
  <si>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</si>
  <si>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</si>
  <si>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</si>
  <si>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</si>
  <si>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</si>
  <si>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</si>
  <si>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</si>
  <si>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</si>
  <si>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</si>
  <si>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</si>
  <si>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</si>
  <si>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</si>
  <si>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</si>
  <si>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</si>
  <si>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</si>
  <si>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</si>
  <si>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</si>
  <si>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</si>
  <si>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</si>
  <si>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</si>
  <si>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</si>
  <si>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</si>
  <si>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</si>
  <si>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</si>
  <si>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</si>
  <si>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</si>
  <si>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</si>
  <si>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</si>
  <si>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</si>
  <si>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</si>
  <si>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</si>
  <si>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</si>
  <si>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</si>
  <si>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</si>
  <si>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</si>
  <si>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</si>
  <si>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</si>
  <si>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</si>
  <si>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</si>
  <si>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</si>
  <si>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</si>
  <si>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</si>
  <si>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</si>
  <si>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</si>
  <si>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</si>
  <si>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</si>
  <si>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</si>
  <si>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</si>
  <si>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</si>
  <si>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</si>
  <si>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</si>
  <si>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</si>
  <si>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</si>
  <si>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</si>
  <si>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</si>
  <si>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</si>
  <si>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</si>
  <si>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</si>
  <si>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</si>
  <si>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</si>
  <si>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</si>
  <si>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</si>
  <si>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</si>
  <si>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</si>
  <si>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</si>
  <si>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</si>
  <si>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</si>
  <si>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</si>
  <si>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</si>
  <si>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</si>
  <si>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</si>
  <si>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</si>
  <si>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</si>
  <si>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</si>
  <si>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</si>
  <si>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</si>
  <si>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</si>
  <si>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</si>
  <si>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</si>
  <si>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</si>
  <si>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</si>
  <si>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</si>
  <si>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</si>
  <si>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</si>
  <si>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</si>
  <si>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</si>
  <si>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</si>
  <si>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</si>
  <si>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</si>
  <si>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</si>
  <si>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</si>
  <si>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</si>
  <si>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</si>
  <si>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</si>
  <si>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</si>
  <si>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</si>
  <si>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</si>
  <si>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</si>
  <si>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</si>
  <si>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</si>
  <si>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</si>
  <si>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</si>
  <si>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</si>
  <si>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</si>
  <si>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</si>
  <si>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</si>
  <si>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</si>
  <si>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</si>
  <si>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</si>
  <si>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</si>
  <si>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</si>
  <si>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</si>
  <si>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</si>
  <si>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</si>
  <si>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</si>
  <si>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</si>
  <si>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</si>
  <si>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</si>
  <si>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</si>
  <si>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</si>
  <si>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</si>
  <si>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</si>
  <si>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</si>
  <si>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</si>
  <si>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</si>
  <si>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</si>
  <si>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</si>
  <si>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</si>
  <si>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</si>
  <si>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</si>
  <si>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</si>
  <si>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</si>
  <si>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</si>
  <si>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</si>
  <si>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</si>
  <si>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</si>
  <si>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</si>
  <si>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</si>
  <si>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</si>
  <si>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</si>
  <si>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</si>
  <si>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</si>
  <si>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</si>
  <si>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</si>
  <si>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</si>
  <si>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</si>
  <si>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</si>
  <si>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</si>
  <si>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</si>
  <si>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</si>
  <si>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</si>
  <si>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</si>
  <si>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</si>
  <si>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</si>
  <si>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</si>
  <si>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</si>
  <si>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</si>
  <si>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</si>
  <si>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</si>
  <si>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</si>
  <si>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</si>
  <si>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</si>
  <si>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</si>
  <si>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</si>
  <si>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</si>
  <si>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</si>
  <si>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</si>
  <si>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</si>
  <si>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</si>
  <si>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</si>
  <si>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</si>
  <si>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</si>
  <si>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</si>
  <si>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</si>
  <si>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</si>
  <si>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</si>
  <si>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</si>
  <si>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</si>
  <si>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</si>
  <si>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</si>
  <si>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</si>
  <si>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</si>
  <si>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</si>
  <si>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</si>
  <si>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</si>
  <si>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</si>
  <si>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</si>
  <si>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</si>
  <si>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</si>
  <si>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</si>
  <si>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</si>
  <si>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</si>
  <si>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</si>
  <si>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</si>
  <si>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</si>
  <si>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</si>
  <si>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</si>
  <si>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</si>
  <si>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</si>
  <si>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</si>
  <si>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</si>
  <si>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</si>
  <si>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</si>
  <si>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</si>
  <si>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</si>
  <si>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</si>
  <si>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</si>
  <si>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</si>
  <si>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</si>
  <si>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</si>
  <si>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</si>
  <si>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</si>
  <si>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</si>
  <si>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</si>
  <si>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</si>
  <si>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</si>
  <si>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</si>
  <si>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</si>
  <si>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</si>
  <si>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</si>
  <si>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</si>
  <si>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</si>
  <si>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</si>
  <si>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</si>
  <si>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</si>
  <si>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</si>
  <si>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</si>
  <si>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</si>
  <si>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</si>
  <si>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</si>
  <si>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</si>
  <si>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</si>
  <si>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</si>
  <si>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</si>
  <si>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</si>
  <si>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</si>
  <si>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</si>
  <si>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</si>
  <si>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</si>
  <si>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</si>
  <si>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</si>
  <si>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</si>
  <si>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</si>
  <si>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</si>
  <si>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</si>
  <si>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</si>
  <si>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</si>
  <si>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</si>
  <si>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</si>
  <si>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</si>
  <si>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</si>
  <si>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</si>
  <si>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</si>
  <si>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</si>
  <si>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</si>
  <si>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</si>
  <si>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</si>
  <si>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</si>
  <si>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</si>
  <si>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</si>
  <si>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</si>
  <si>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</si>
  <si>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</si>
  <si>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</si>
  <si>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</si>
  <si>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</si>
  <si>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</si>
  <si>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</si>
  <si>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</si>
  <si>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</si>
  <si>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</si>
  <si>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</si>
  <si>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</si>
  <si>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</si>
  <si>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</si>
  <si>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</si>
  <si>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</si>
  <si>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</si>
  <si>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</si>
  <si>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</si>
  <si>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</si>
  <si>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</si>
  <si>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</si>
  <si>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</si>
  <si>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</si>
  <si>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</si>
  <si>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</si>
  <si>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</si>
  <si>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</si>
  <si>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</si>
  <si>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</si>
  <si>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</si>
  <si>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</si>
  <si>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</si>
  <si>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</si>
  <si>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</si>
  <si>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</si>
  <si>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</si>
  <si>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</si>
  <si>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</si>
  <si>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</si>
  <si>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</si>
  <si>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</si>
  <si>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</si>
  <si>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</si>
  <si>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</si>
  <si>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</si>
  <si>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</si>
  <si>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</si>
  <si>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</si>
  <si>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</si>
  <si>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</si>
  <si>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</si>
  <si>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</si>
  <si>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</si>
  <si>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</si>
  <si>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</si>
  <si>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</si>
  <si>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</si>
  <si>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</si>
  <si>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</si>
  <si>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</si>
  <si>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</si>
  <si>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</si>
  <si>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</si>
  <si>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</si>
  <si>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</si>
  <si>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</si>
  <si>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</si>
  <si>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</si>
  <si>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</si>
  <si>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</si>
  <si>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</si>
  <si>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</si>
  <si>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</si>
  <si>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</si>
  <si>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</si>
  <si>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</si>
  <si>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</si>
  <si>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</si>
  <si>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</si>
  <si>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</si>
  <si>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</si>
  <si>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</si>
  <si>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</si>
  <si>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</si>
  <si>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</si>
  <si>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</si>
  <si>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</si>
  <si>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</si>
  <si>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</si>
  <si>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</si>
  <si>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</si>
  <si>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</si>
  <si>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</si>
  <si>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</si>
  <si>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</si>
  <si>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</si>
  <si>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</si>
  <si>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</si>
  <si>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</si>
  <si>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</si>
  <si>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</si>
  <si>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</si>
  <si>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</si>
  <si>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</si>
  <si>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</si>
  <si>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</si>
  <si>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</si>
  <si>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</si>
  <si>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</si>
  <si>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</si>
  <si>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</si>
  <si>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</si>
  <si>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</si>
  <si>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</si>
  <si>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</si>
  <si>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</si>
  <si>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</si>
  <si>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</si>
  <si>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</si>
  <si>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</si>
  <si>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</si>
  <si>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</si>
  <si>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</si>
  <si>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</si>
  <si>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</si>
  <si>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</si>
  <si>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</si>
  <si>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</si>
  <si>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</si>
  <si>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</si>
  <si>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</si>
  <si>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</si>
  <si>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</si>
  <si>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</si>
  <si>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</si>
  <si>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</si>
  <si>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</si>
  <si>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</si>
  <si>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</si>
  <si>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</si>
  <si>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</si>
  <si>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</si>
  <si>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</si>
  <si>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</si>
  <si>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</si>
  <si>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</si>
  <si>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</si>
  <si>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</si>
  <si>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</si>
  <si>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</si>
  <si>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</si>
  <si>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</si>
  <si>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</si>
  <si>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</si>
  <si>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</si>
  <si>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</si>
  <si>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</si>
  <si>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</si>
  <si>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</si>
  <si>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</si>
  <si>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</si>
  <si>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</si>
  <si>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</si>
  <si>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</si>
  <si>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</si>
  <si>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</si>
  <si>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</si>
  <si>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</si>
  <si>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</si>
  <si>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</si>
  <si>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</si>
  <si>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</si>
  <si>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</si>
  <si>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</si>
  <si>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</si>
  <si>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</si>
  <si>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</si>
  <si>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</si>
  <si>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</si>
  <si>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</si>
  <si>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</si>
  <si>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</si>
  <si>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</si>
  <si>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</si>
  <si>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</si>
  <si>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</si>
  <si>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</si>
  <si>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</si>
  <si>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</si>
  <si>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</si>
  <si>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</si>
  <si>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</si>
  <si>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</si>
  <si>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</si>
  <si>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</si>
  <si>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</si>
  <si>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</si>
  <si>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</si>
  <si>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</si>
  <si>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</si>
  <si>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</si>
  <si>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</si>
  <si>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</si>
  <si>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</si>
  <si>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</si>
  <si>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</si>
  <si>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</si>
  <si>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</si>
  <si>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</si>
  <si>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</si>
  <si>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</si>
  <si>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</si>
  <si>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</si>
  <si>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</si>
  <si>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</si>
  <si>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</si>
  <si>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</si>
  <si>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</si>
  <si>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</si>
  <si>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</si>
  <si>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</si>
  <si>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</si>
  <si>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</si>
  <si>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</si>
  <si>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</si>
  <si>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</si>
  <si>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</si>
  <si>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</si>
  <si>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</si>
  <si>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</si>
  <si>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</si>
  <si>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</si>
  <si>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</si>
  <si>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</si>
  <si>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</si>
  <si>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</si>
  <si>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</si>
  <si>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</si>
  <si>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</si>
  <si>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</si>
  <si>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</si>
  <si>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</si>
  <si>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</si>
  <si>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</si>
  <si>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</si>
  <si>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</si>
  <si>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</si>
  <si>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</si>
  <si>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</si>
  <si>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</si>
  <si>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</si>
  <si>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</si>
  <si>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</si>
  <si>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</si>
  <si>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</si>
  <si>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</si>
  <si>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</si>
  <si>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</si>
  <si>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</si>
  <si>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</si>
  <si>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</si>
  <si>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</si>
  <si>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</si>
  <si>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</si>
  <si>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</si>
  <si>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</si>
  <si>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</si>
  <si>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</si>
  <si>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</si>
  <si>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</si>
  <si>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</si>
  <si>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</si>
  <si>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</si>
  <si>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</si>
  <si>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</si>
  <si>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</si>
  <si>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</si>
  <si>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</si>
  <si>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</si>
  <si>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</si>
  <si>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</si>
  <si>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</si>
  <si>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</si>
  <si>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</si>
  <si>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</si>
  <si>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</si>
  <si>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</si>
  <si>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</si>
  <si>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</si>
  <si>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</si>
  <si>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</si>
  <si>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</si>
  <si>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</si>
  <si>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</si>
  <si>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</si>
  <si>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</si>
  <si>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</si>
  <si>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</si>
  <si>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</si>
  <si>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</si>
  <si>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</si>
  <si>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</si>
  <si>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</si>
  <si>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</si>
  <si>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</si>
  <si>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</si>
  <si>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</si>
  <si>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</si>
  <si>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</si>
  <si>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</si>
  <si>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</si>
  <si>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</si>
  <si>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</si>
  <si>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</si>
  <si>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</si>
  <si>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</si>
  <si>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</si>
  <si>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</si>
  <si>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</si>
  <si>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</si>
  <si>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</si>
  <si>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</si>
  <si>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</si>
  <si>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</si>
  <si>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</si>
  <si>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</si>
  <si>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</si>
  <si>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</si>
  <si>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</si>
  <si>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</si>
  <si>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</si>
  <si>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</si>
  <si>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</si>
  <si>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</si>
  <si>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</si>
  <si>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</si>
  <si>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</si>
  <si>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</si>
  <si>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</si>
  <si>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</si>
  <si>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</si>
  <si>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</si>
  <si>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</si>
  <si>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</si>
  <si>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</si>
  <si>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</si>
  <si>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</si>
  <si>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</si>
  <si>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</si>
  <si>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</si>
  <si>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</si>
  <si>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</si>
  <si>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</si>
  <si>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</si>
  <si>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</si>
  <si>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</si>
  <si>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</si>
  <si>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</si>
  <si>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</si>
  <si>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</si>
  <si>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</si>
  <si>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</si>
  <si>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</si>
  <si>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</si>
  <si>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</si>
  <si>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</si>
  <si>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</si>
  <si>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</si>
  <si>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</si>
  <si>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</si>
  <si>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</si>
  <si>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</si>
  <si>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</si>
  <si>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</si>
  <si>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</si>
  <si>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</si>
  <si>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</si>
  <si>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</si>
  <si>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</si>
  <si>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</si>
  <si>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</si>
  <si>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</si>
  <si>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</si>
  <si>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</si>
  <si>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</si>
  <si>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</si>
  <si>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</si>
  <si>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</si>
  <si>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</si>
  <si>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</si>
  <si>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</si>
  <si>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</si>
  <si>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</si>
  <si>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</si>
  <si>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</si>
  <si>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</si>
  <si>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</si>
  <si>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</si>
  <si>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</si>
  <si>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</si>
  <si>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</si>
  <si>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</si>
  <si>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</si>
  <si>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</si>
  <si>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</si>
  <si>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</si>
  <si>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</si>
  <si>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</si>
  <si>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</si>
  <si>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</si>
  <si>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</si>
  <si>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</si>
  <si>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</si>
  <si>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</si>
  <si>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</si>
  <si>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</si>
  <si>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</si>
  <si>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</si>
  <si>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</si>
  <si>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</si>
  <si>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</si>
  <si>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</si>
  <si>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</si>
  <si>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</si>
  <si>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</si>
  <si>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</si>
  <si>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</si>
  <si>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</si>
  <si>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</si>
  <si>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</si>
  <si>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</si>
  <si>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</si>
  <si>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</si>
  <si>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</si>
  <si>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</si>
  <si>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</si>
  <si>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</si>
  <si>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</si>
  <si>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</si>
  <si>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</si>
  <si>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</si>
  <si>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</si>
  <si>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</si>
  <si>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</si>
  <si>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</si>
  <si>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</si>
  <si>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</si>
  <si>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</si>
  <si>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</si>
  <si>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</si>
  <si>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</si>
  <si>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</si>
  <si>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</si>
  <si>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</si>
  <si>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</si>
  <si>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</si>
  <si>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</si>
  <si>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</si>
  <si>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</si>
  <si>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</si>
  <si>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</si>
  <si>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</si>
  <si>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</si>
  <si>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</si>
  <si>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</si>
  <si>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</si>
  <si>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</si>
  <si>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</si>
  <si>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</si>
  <si>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</si>
  <si>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</si>
  <si>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</si>
  <si>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</si>
  <si>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</si>
  <si>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</si>
  <si>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</si>
  <si>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</si>
  <si>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</si>
  <si>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</si>
  <si>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</si>
  <si>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</si>
  <si>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</si>
  <si>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</si>
  <si>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</si>
  <si>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</si>
  <si>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</si>
  <si>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</si>
  <si>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</si>
  <si>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</si>
  <si>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</si>
  <si>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</si>
  <si>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</si>
  <si>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</si>
  <si>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</si>
  <si>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</si>
  <si>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</si>
  <si>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</si>
  <si>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</si>
  <si>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</si>
  <si>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</si>
  <si>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</si>
  <si>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</si>
  <si>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</si>
  <si>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</si>
  <si>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</si>
  <si>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</si>
  <si>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</si>
  <si>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</si>
  <si>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</si>
  <si>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</si>
  <si>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</si>
  <si>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</si>
  <si>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</si>
  <si>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</si>
  <si>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</si>
  <si>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</si>
  <si>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</si>
  <si>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</si>
  <si>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</si>
  <si>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</si>
  <si>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</si>
  <si>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</si>
  <si>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</si>
  <si>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</si>
  <si>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</si>
  <si>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</si>
  <si>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</si>
  <si>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</si>
  <si>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</si>
  <si>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</si>
  <si>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</si>
  <si>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</si>
  <si>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</si>
  <si>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</si>
  <si>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</si>
  <si>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</si>
  <si>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</si>
  <si>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</si>
  <si>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</si>
  <si>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</si>
  <si>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</si>
  <si>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</si>
  <si>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</si>
  <si>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</si>
  <si>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</si>
  <si>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</si>
  <si>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</si>
  <si>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</si>
  <si>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</si>
  <si>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</si>
  <si>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</si>
  <si>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</si>
  <si>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</si>
  <si>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</si>
  <si>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</si>
  <si>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</si>
  <si>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</si>
  <si>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</si>
  <si>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</si>
  <si>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</si>
  <si>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</si>
  <si>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</si>
  <si>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</si>
  <si>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</si>
  <si>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</si>
  <si>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</si>
  <si>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</si>
  <si>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</si>
  <si>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</si>
  <si>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</si>
  <si>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</si>
  <si>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</si>
  <si>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</si>
  <si>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</si>
  <si>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</si>
  <si>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</si>
  <si>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</si>
  <si>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</si>
  <si>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</si>
  <si>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</si>
  <si>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</si>
  <si>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</si>
  <si>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</si>
  <si>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</si>
  <si>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</si>
  <si>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</si>
  <si>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</si>
  <si>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</si>
  <si>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</si>
  <si>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</si>
  <si>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</si>
  <si>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</si>
  <si>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</si>
  <si>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</si>
  <si>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</si>
  <si>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</si>
  <si>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</si>
  <si>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</si>
  <si>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</si>
  <si>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</si>
  <si>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</si>
  <si>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</si>
  <si>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</si>
  <si>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</si>
  <si>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</si>
  <si>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</si>
  <si>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</si>
  <si>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</si>
  <si>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</si>
  <si>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</si>
  <si>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</si>
  <si>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</si>
  <si>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</si>
  <si>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</si>
  <si>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</si>
  <si>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</si>
  <si>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</si>
  <si>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</si>
  <si>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</si>
  <si>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</si>
  <si>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</si>
  <si>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</si>
  <si>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</si>
  <si>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</si>
  <si>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</si>
  <si>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</si>
  <si>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</si>
  <si>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</si>
  <si>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</si>
  <si>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</si>
  <si>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</si>
  <si>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</si>
  <si>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</si>
  <si>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</si>
  <si>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</si>
  <si>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</si>
  <si>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</si>
  <si>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</si>
  <si>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</si>
  <si>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</si>
  <si>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</si>
  <si>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</si>
  <si>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</si>
  <si>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</si>
  <si>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</si>
  <si>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</si>
  <si>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</si>
  <si>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</si>
  <si>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</si>
  <si>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</si>
  <si>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</si>
  <si>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</si>
  <si>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</si>
  <si>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</si>
  <si>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</si>
  <si>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</si>
  <si>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</si>
  <si>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</si>
  <si>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</si>
  <si>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</si>
  <si>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</si>
  <si>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</si>
  <si>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</si>
  <si>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</si>
  <si>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</si>
  <si>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</si>
  <si>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</si>
  <si>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</si>
  <si>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</si>
  <si>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</si>
  <si>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</si>
  <si>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</si>
  <si>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</si>
  <si>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</si>
  <si>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</si>
  <si>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</si>
  <si>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</si>
  <si>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</si>
  <si>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</si>
  <si>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</si>
  <si>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</si>
  <si>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</si>
  <si>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</si>
  <si>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</si>
  <si>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</si>
  <si>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</si>
  <si>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</si>
  <si>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</si>
  <si>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</si>
  <si>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</si>
  <si>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</si>
  <si>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</si>
  <si>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</si>
  <si>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</si>
  <si>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</si>
  <si>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</si>
  <si>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</si>
  <si>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</si>
  <si>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</si>
  <si>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</si>
  <si>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</si>
  <si>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</si>
  <si>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</si>
  <si>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</si>
  <si>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</si>
  <si>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</si>
  <si>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</si>
  <si>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</si>
  <si>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</si>
  <si>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</si>
  <si>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</si>
  <si>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</si>
  <si>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</si>
  <si>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</si>
  <si>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</si>
  <si>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</si>
  <si>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</si>
  <si>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</si>
  <si>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</si>
  <si>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</si>
  <si>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</si>
  <si>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</si>
  <si>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</si>
  <si>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</si>
  <si>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</si>
  <si>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</si>
  <si>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</si>
  <si>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</si>
  <si>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</si>
  <si>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</si>
  <si>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</si>
  <si>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</si>
  <si>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</si>
  <si>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</si>
  <si>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</si>
  <si>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</si>
  <si>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</si>
  <si>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</si>
  <si>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</si>
  <si>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</si>
  <si>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</si>
  <si>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</si>
  <si>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</si>
  <si>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</si>
  <si>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</si>
  <si>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</si>
  <si>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</si>
  <si>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</si>
  <si>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</si>
  <si>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</si>
  <si>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</si>
  <si>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</si>
  <si>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</si>
  <si>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</si>
  <si>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</si>
  <si>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</si>
  <si>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</si>
  <si>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</si>
  <si>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</si>
  <si>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</si>
  <si>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</si>
  <si>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</si>
  <si>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</si>
  <si>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</si>
  <si>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</si>
  <si>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</si>
  <si>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</si>
  <si>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</si>
  <si>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</si>
  <si>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</si>
  <si>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</si>
  <si>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</si>
  <si>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</si>
  <si>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</si>
  <si>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</si>
  <si>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</si>
  <si>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</si>
  <si>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</si>
  <si>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</si>
  <si>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</si>
  <si>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</si>
  <si>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</si>
  <si>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</si>
  <si>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</si>
  <si>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</si>
  <si>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</si>
  <si>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</si>
  <si>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</si>
  <si>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</si>
  <si>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</si>
  <si>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</si>
  <si>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</si>
  <si>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</si>
  <si>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</si>
  <si>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</si>
  <si>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</si>
  <si>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</si>
  <si>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</si>
  <si>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</si>
  <si>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</si>
  <si>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</si>
  <si>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</si>
  <si>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</si>
  <si>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</si>
  <si>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</si>
  <si>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</si>
  <si>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</si>
  <si>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</si>
  <si>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</si>
  <si>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</si>
  <si>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</si>
  <si>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</si>
  <si>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</si>
  <si>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</si>
  <si>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</si>
  <si>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</si>
  <si>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</si>
  <si>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</si>
  <si>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</si>
  <si>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</si>
  <si>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</si>
  <si>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</si>
  <si>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</si>
  <si>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</si>
  <si>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</si>
  <si>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</si>
  <si>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</si>
  <si>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</si>
  <si>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</si>
  <si>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</si>
  <si>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</si>
  <si>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</si>
  <si>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</si>
  <si>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</si>
  <si>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</si>
  <si>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</si>
  <si>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</si>
  <si>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</si>
  <si>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</si>
  <si>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</si>
  <si>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</si>
  <si>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</si>
  <si>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</si>
  <si>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</si>
  <si>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</si>
  <si>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</si>
  <si>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</si>
  <si>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</si>
  <si>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</si>
  <si>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</si>
  <si>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</si>
  <si>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</si>
  <si>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</si>
  <si>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</si>
  <si>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</si>
  <si>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</si>
  <si>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</si>
  <si>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</si>
  <si>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</si>
  <si>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</si>
  <si>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</si>
  <si>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</si>
  <si>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</si>
  <si>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</si>
  <si>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</si>
  <si>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</si>
  <si>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</si>
  <si>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</si>
  <si>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</si>
  <si>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</si>
  <si>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</si>
  <si>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</si>
  <si>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</si>
  <si>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</si>
  <si>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</si>
  <si>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</si>
  <si>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</si>
  <si>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</si>
  <si>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</si>
  <si>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</si>
  <si>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</si>
  <si>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</si>
  <si>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</si>
  <si>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</si>
  <si>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</si>
  <si>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</si>
  <si>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</si>
  <si>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</si>
  <si>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</si>
  <si>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</si>
  <si>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</si>
  <si>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</si>
  <si>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</si>
  <si>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</si>
  <si>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</si>
  <si>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</si>
  <si>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</si>
  <si>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</si>
  <si>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</si>
  <si>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</si>
  <si>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</si>
  <si>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</si>
  <si>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</si>
  <si>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</si>
  <si>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</si>
  <si>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</si>
  <si>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</si>
  <si>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</si>
  <si>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</si>
  <si>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</si>
  <si>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</si>
  <si>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</si>
  <si>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</si>
  <si>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</si>
  <si>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</si>
  <si>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</si>
  <si>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</si>
  <si>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</si>
  <si>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</si>
  <si>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</si>
  <si>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</si>
  <si>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</si>
  <si>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</si>
  <si>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</si>
  <si>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</si>
  <si>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</si>
  <si>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</si>
  <si>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</si>
  <si>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</si>
  <si>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</si>
  <si>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</si>
  <si>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</si>
  <si>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</si>
  <si>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</si>
  <si>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</si>
  <si>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</si>
  <si>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</si>
  <si>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</si>
  <si>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</si>
  <si>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</si>
  <si>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</si>
  <si>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</si>
  <si>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</si>
  <si>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</si>
  <si>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</si>
  <si>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</si>
  <si>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</si>
  <si>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</si>
  <si>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</si>
  <si>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</si>
  <si>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</si>
  <si>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</si>
  <si>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</si>
  <si>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</si>
  <si>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</si>
  <si>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</si>
  <si>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</si>
  <si>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</si>
  <si>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</si>
  <si>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</si>
  <si>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</si>
  <si>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</si>
  <si>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</si>
  <si>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</si>
  <si>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</si>
  <si>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</si>
  <si>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</si>
  <si>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</si>
  <si>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</si>
  <si>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</si>
  <si>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</si>
  <si>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</si>
  <si>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</si>
  <si>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</si>
  <si>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</si>
  <si>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</si>
  <si>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</si>
  <si>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</si>
  <si>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</si>
  <si>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</si>
  <si>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</si>
  <si>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</si>
  <si>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</si>
  <si>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</si>
  <si>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</si>
  <si>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</si>
  <si>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</si>
  <si>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</si>
  <si>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</si>
  <si>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</si>
  <si>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</si>
  <si>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</si>
  <si>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</si>
  <si>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</si>
  <si>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</si>
  <si>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</si>
  <si>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</si>
  <si>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</si>
  <si>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</si>
  <si>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</si>
  <si>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</si>
  <si>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</si>
  <si>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</si>
  <si>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</si>
  <si>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</si>
  <si>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</si>
  <si>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</si>
  <si>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</si>
  <si>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</si>
  <si>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</si>
  <si>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</si>
  <si>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</si>
  <si>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</si>
  <si>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</si>
  <si>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</si>
  <si>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</si>
  <si>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</si>
  <si>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</si>
  <si>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</si>
  <si>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</si>
  <si>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</si>
  <si>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</si>
  <si>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</si>
  <si>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</si>
  <si>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</si>
  <si>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</si>
  <si>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</si>
  <si>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</si>
  <si>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</si>
  <si>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</si>
  <si>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</si>
  <si>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</si>
  <si>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</si>
  <si>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</si>
  <si>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</si>
  <si>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</si>
  <si>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</si>
  <si>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</si>
  <si>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</si>
  <si>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</si>
  <si>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</si>
  <si>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</si>
  <si>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</si>
  <si>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</si>
  <si>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</si>
  <si>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</si>
  <si>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</si>
  <si>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</si>
  <si>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</si>
  <si>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</si>
  <si>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</si>
  <si>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</si>
  <si>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</si>
  <si>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</si>
  <si>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</si>
  <si>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</si>
  <si>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</si>
  <si>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</si>
  <si>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</si>
  <si>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</si>
  <si>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</si>
  <si>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</si>
  <si>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</si>
  <si>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</si>
  <si>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</si>
  <si>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</si>
  <si>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</si>
  <si>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</si>
  <si>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</si>
  <si>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</si>
  <si>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</si>
  <si>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</si>
  <si>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</si>
  <si>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</si>
  <si>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</si>
  <si>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</si>
  <si>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</si>
  <si>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</si>
  <si>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</si>
  <si>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</si>
  <si>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</si>
  <si>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</si>
  <si>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</si>
  <si>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</si>
  <si>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</si>
  <si>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</si>
  <si>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</si>
  <si>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</si>
  <si>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</si>
  <si>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</si>
  <si>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</si>
  <si>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</si>
  <si>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</si>
  <si>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</si>
  <si>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</si>
  <si>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</si>
  <si>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</si>
  <si>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</si>
  <si>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</si>
  <si>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</si>
  <si>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</si>
  <si>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</si>
  <si>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</si>
  <si>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</si>
  <si>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</si>
  <si>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</si>
  <si>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</si>
  <si>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</si>
  <si>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</si>
  <si>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</si>
  <si>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</si>
  <si>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</si>
  <si>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</si>
  <si>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</si>
  <si>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</si>
  <si>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</si>
  <si>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</si>
  <si>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</si>
  <si>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</si>
  <si>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</si>
  <si>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</si>
  <si>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</si>
  <si>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</si>
  <si>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</si>
  <si>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</si>
  <si>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</si>
  <si>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</si>
  <si>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</si>
  <si>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</si>
  <si>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</si>
  <si>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</si>
  <si>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</si>
  <si>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</si>
  <si>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</si>
  <si>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</si>
  <si>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</si>
  <si>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</si>
  <si>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</si>
  <si>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</si>
  <si>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</si>
  <si>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</si>
  <si>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</si>
  <si>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</si>
  <si>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</si>
  <si>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</si>
  <si>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</si>
  <si>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</si>
  <si>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</si>
  <si>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</si>
  <si>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</si>
  <si>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</si>
  <si>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</si>
  <si>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</si>
  <si>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</si>
  <si>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</si>
  <si>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</si>
  <si>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</si>
  <si>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</si>
  <si>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</si>
  <si>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</si>
  <si>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</si>
  <si>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</si>
  <si>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</si>
  <si>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</si>
  <si>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</si>
  <si>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</si>
  <si>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</si>
  <si>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</si>
  <si>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</si>
  <si>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</si>
  <si>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</si>
  <si>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</si>
  <si>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</si>
  <si>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</si>
  <si>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</si>
  <si>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</si>
  <si>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</si>
  <si>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</si>
  <si>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</si>
  <si>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</si>
  <si>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</si>
  <si>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</si>
  <si>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</si>
  <si>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</si>
  <si>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</si>
  <si>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</si>
  <si>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</si>
  <si>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</si>
  <si>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</si>
  <si>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</si>
  <si>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</si>
  <si>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</si>
  <si>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</si>
  <si>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</si>
  <si>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</si>
  <si>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</si>
  <si>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</si>
  <si>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</si>
  <si>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</si>
  <si>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</si>
  <si>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</si>
  <si>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</si>
  <si>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</si>
  <si>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</si>
  <si>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</si>
  <si>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</si>
  <si>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</si>
  <si>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</si>
  <si>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</si>
  <si>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</si>
  <si>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</si>
  <si>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</si>
  <si>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</si>
  <si>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</si>
  <si>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</si>
  <si>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</si>
  <si>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</si>
  <si>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</si>
  <si>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</si>
  <si>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</si>
  <si>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</si>
  <si>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</si>
  <si>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</si>
  <si>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</si>
  <si>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</si>
  <si>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</si>
  <si>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</si>
  <si>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</si>
  <si>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</si>
  <si>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</si>
  <si>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</si>
  <si>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</si>
  <si>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</si>
  <si>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</si>
  <si>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</si>
  <si>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</si>
  <si>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</si>
  <si>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</si>
  <si>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</si>
  <si>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</si>
  <si>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</si>
  <si>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</si>
  <si>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</si>
  <si>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</si>
  <si>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</si>
  <si>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</si>
  <si>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</si>
  <si>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</si>
  <si>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</si>
  <si>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</si>
  <si>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</si>
  <si>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</si>
  <si>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</si>
  <si>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</si>
  <si>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</si>
  <si>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</si>
  <si>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</si>
  <si>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</si>
  <si>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</si>
  <si>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</si>
  <si>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</si>
  <si>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</si>
  <si>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</si>
  <si>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</si>
  <si>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</si>
  <si>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</si>
  <si>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</si>
  <si>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</si>
  <si>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</si>
  <si>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</si>
  <si>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</si>
  <si>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</si>
  <si>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</si>
  <si>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</si>
  <si>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</si>
  <si>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</si>
  <si>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</si>
  <si>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</si>
  <si>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</si>
  <si>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</si>
  <si>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</si>
  <si>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</si>
  <si>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</si>
  <si>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</si>
  <si>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</si>
  <si>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</si>
  <si>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</si>
  <si>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</si>
  <si>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</si>
  <si>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</si>
  <si>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</si>
  <si>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</si>
  <si>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</si>
  <si>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</si>
  <si>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</si>
  <si>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</si>
  <si>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</si>
  <si>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</si>
  <si>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</si>
  <si>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</si>
  <si>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</si>
  <si>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</si>
  <si>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</si>
  <si>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</si>
  <si>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</si>
  <si>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</si>
  <si>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</si>
  <si>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</si>
  <si>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</si>
  <si>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</si>
  <si>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</si>
  <si>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</si>
  <si>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</si>
  <si>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</si>
  <si>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</si>
  <si>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</si>
  <si>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</si>
  <si>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</si>
  <si>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</si>
  <si>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</si>
  <si>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</si>
  <si>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</si>
  <si>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</si>
  <si>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</si>
  <si>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</si>
  <si>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</si>
  <si>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</si>
  <si>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</si>
  <si>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</si>
  <si>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</si>
  <si>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</si>
  <si>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</si>
  <si>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</si>
  <si>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</si>
  <si>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</si>
  <si>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</si>
  <si>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</si>
  <si>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</si>
  <si>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</si>
  <si>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</si>
  <si>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</si>
  <si>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</si>
  <si>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</si>
  <si>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</si>
  <si>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</si>
  <si>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</si>
  <si>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</si>
  <si>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</si>
  <si>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</si>
  <si>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</si>
  <si>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</si>
  <si>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</si>
  <si>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</si>
  <si>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</si>
  <si>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</si>
  <si>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</si>
  <si>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</si>
  <si>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</si>
  <si>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</si>
  <si>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</si>
  <si>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</si>
  <si>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</si>
  <si>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</si>
  <si>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</si>
  <si>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</si>
  <si>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</si>
  <si>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</si>
  <si>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</si>
  <si>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</si>
  <si>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</si>
  <si>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</si>
  <si>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</si>
  <si>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</si>
  <si>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</si>
  <si>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</si>
  <si>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</si>
  <si>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</si>
  <si>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</si>
  <si>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</si>
  <si>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</si>
  <si>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</si>
  <si>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</si>
  <si>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</si>
  <si>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</si>
  <si>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</si>
  <si>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</si>
  <si>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</si>
  <si>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</si>
  <si>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</si>
  <si>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</si>
  <si>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</si>
  <si>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</si>
  <si>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</si>
  <si>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</si>
  <si>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</si>
  <si>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</si>
  <si>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</si>
  <si>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</si>
  <si>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</si>
  <si>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</si>
  <si>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</si>
  <si>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</si>
  <si>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</si>
  <si>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</si>
  <si>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</si>
  <si>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</si>
  <si>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</si>
  <si>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</si>
  <si>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</si>
  <si>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</si>
  <si>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</si>
  <si>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</si>
  <si>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</si>
  <si>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</si>
  <si>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</si>
  <si>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</si>
  <si>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</si>
  <si>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</si>
  <si>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</si>
  <si>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</si>
  <si>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</si>
  <si>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</si>
  <si>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</si>
  <si>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</si>
  <si>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</si>
  <si>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</si>
  <si>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</si>
  <si>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</si>
  <si>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</si>
  <si>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</si>
  <si>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</si>
  <si>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</si>
  <si>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</si>
  <si>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</si>
  <si>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</si>
  <si>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</si>
  <si>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</si>
  <si>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</si>
  <si>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</si>
  <si>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</si>
  <si>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</si>
  <si>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</si>
  <si>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</si>
  <si>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</si>
  <si>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</si>
  <si>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</si>
  <si>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</si>
  <si>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</si>
  <si>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</si>
  <si>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</si>
  <si>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</si>
  <si>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</si>
  <si>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</si>
  <si>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</si>
  <si>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</si>
  <si>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</si>
  <si>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</si>
  <si>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</si>
  <si>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</si>
  <si>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</si>
  <si>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</si>
  <si>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</si>
  <si>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</si>
  <si>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</si>
  <si>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</si>
  <si>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</si>
  <si>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</si>
  <si>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</si>
  <si>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</si>
  <si>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</si>
  <si>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</si>
  <si>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</si>
  <si>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</si>
  <si>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</si>
  <si>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</si>
  <si>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</si>
  <si>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</si>
  <si>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</si>
  <si>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</si>
  <si>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</si>
  <si>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</si>
  <si>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</si>
  <si>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</si>
  <si>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</si>
  <si>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</si>
  <si>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</si>
  <si>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</si>
  <si>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</si>
  <si>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</si>
  <si>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</si>
  <si>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</si>
  <si>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</si>
  <si>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</si>
  <si>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</si>
  <si>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</si>
  <si>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</si>
  <si>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</si>
  <si>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</si>
  <si>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</si>
  <si>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</si>
  <si>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</si>
  <si>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</si>
  <si>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</si>
  <si>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</si>
  <si>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</si>
  <si>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</si>
  <si>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</si>
  <si>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</si>
  <si>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</si>
  <si>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</si>
  <si>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</si>
  <si>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</si>
  <si>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</si>
  <si>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</si>
  <si>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</si>
  <si>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</si>
  <si>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</si>
  <si>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</si>
  <si>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</si>
  <si>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</si>
  <si>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</si>
  <si>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</si>
  <si>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</si>
  <si>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</si>
  <si>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</si>
  <si>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</si>
  <si>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</si>
  <si>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</si>
  <si>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</si>
  <si>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</si>
  <si>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</si>
  <si>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</si>
  <si>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</si>
  <si>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</si>
  <si>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</si>
  <si>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</si>
  <si>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</si>
  <si>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</si>
  <si>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</si>
  <si>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</si>
  <si>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</si>
  <si>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</si>
  <si>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</si>
  <si>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</si>
  <si>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</si>
  <si>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</si>
  <si>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</si>
  <si>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</si>
  <si>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</si>
  <si>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</si>
  <si>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</si>
  <si>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</si>
  <si>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</si>
  <si>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</si>
  <si>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</si>
  <si>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</si>
  <si>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</si>
  <si>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</si>
  <si>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</si>
  <si>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</si>
  <si>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</si>
  <si>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</si>
  <si>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</si>
  <si>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</si>
  <si>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</si>
  <si>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</si>
  <si>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</si>
  <si>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</si>
  <si>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</si>
  <si>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</si>
  <si>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</si>
  <si>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</si>
  <si>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</si>
  <si>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</si>
  <si>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</si>
  <si>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</si>
  <si>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</si>
  <si>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</si>
  <si>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</si>
  <si>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</si>
  <si>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</si>
  <si>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</si>
  <si>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</si>
  <si>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</si>
  <si>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</si>
  <si>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</si>
  <si>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</si>
  <si>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</si>
  <si>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</si>
  <si>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</si>
  <si>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</si>
  <si>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</si>
  <si>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</si>
  <si>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</si>
  <si>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</si>
  <si>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</si>
  <si>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</si>
  <si>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</si>
  <si>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</si>
  <si>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</si>
  <si>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</si>
  <si>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</si>
  <si>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</si>
  <si>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</si>
  <si>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</si>
  <si>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</si>
  <si>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</si>
  <si>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</si>
  <si>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</si>
  <si>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</si>
  <si>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</si>
  <si>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</si>
  <si>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</si>
  <si>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</si>
  <si>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</si>
  <si>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</si>
  <si>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</si>
  <si>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</si>
  <si>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</si>
  <si>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</si>
  <si>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</si>
  <si>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</si>
  <si>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</si>
  <si>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</si>
  <si>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</si>
  <si>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</si>
  <si>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</si>
  <si>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</si>
  <si>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</si>
  <si>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</si>
  <si>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</si>
  <si>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</si>
  <si>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</si>
  <si>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</si>
  <si>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</si>
  <si>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</si>
  <si>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</si>
  <si>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</si>
  <si>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</si>
  <si>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</si>
  <si>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</si>
  <si>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</si>
  <si>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</si>
  <si>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</si>
  <si>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</si>
  <si>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</si>
  <si>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</si>
  <si>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</si>
  <si>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</si>
  <si>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</si>
  <si>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</si>
  <si>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</si>
  <si>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</si>
  <si>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</si>
  <si>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</si>
  <si>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</si>
  <si>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</si>
  <si>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</si>
  <si>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</si>
  <si>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</si>
  <si>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</si>
  <si>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</si>
  <si>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</si>
  <si>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</si>
  <si>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</si>
  <si>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</si>
  <si>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</si>
  <si>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</si>
  <si>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</si>
  <si>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</si>
  <si>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</si>
  <si>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</si>
  <si>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</si>
  <si>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</si>
  <si>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</si>
  <si>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</si>
  <si>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</si>
  <si>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</si>
  <si>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</si>
  <si>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</si>
  <si>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</si>
  <si>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</si>
  <si>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</si>
  <si>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</si>
  <si>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</si>
  <si>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</si>
  <si>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</si>
  <si>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</si>
  <si>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</si>
  <si>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</si>
  <si>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</si>
  <si>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</si>
  <si>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</si>
  <si>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</si>
  <si>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</si>
  <si>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</si>
  <si>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</si>
  <si>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</si>
  <si>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</si>
  <si>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</si>
  <si>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</si>
  <si>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</si>
  <si>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</si>
  <si>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</si>
  <si>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</si>
  <si>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</si>
  <si>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</si>
  <si>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</si>
  <si>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</si>
  <si>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</si>
  <si>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</si>
  <si>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</si>
  <si>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</si>
  <si>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</si>
  <si>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</si>
  <si>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</si>
  <si>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</si>
  <si>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</si>
  <si>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</si>
  <si>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</si>
  <si>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</si>
  <si>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</si>
  <si>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</si>
  <si>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</si>
  <si>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</si>
  <si>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</si>
  <si>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</si>
  <si>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</si>
  <si>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</si>
  <si>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</si>
  <si>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</si>
  <si>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</si>
  <si>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</si>
  <si>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</si>
  <si>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</si>
  <si>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</si>
  <si>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</si>
  <si>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</si>
  <si>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</si>
  <si>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</si>
  <si>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</si>
  <si>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</si>
  <si>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</si>
  <si>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</si>
  <si>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</si>
  <si>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</si>
  <si>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</si>
  <si>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</si>
  <si>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</si>
  <si>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</si>
  <si>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</si>
  <si>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</si>
  <si>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</si>
  <si>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</si>
  <si>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</si>
  <si>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</si>
  <si>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</si>
  <si>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</si>
  <si>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</si>
  <si>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</si>
  <si>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</si>
  <si>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</si>
  <si>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</si>
  <si>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</si>
  <si>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</si>
  <si>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</si>
  <si>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</si>
  <si>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</si>
  <si>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</si>
  <si>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</si>
  <si>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</si>
  <si>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</si>
  <si>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</si>
  <si>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</si>
  <si>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</si>
  <si>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</si>
  <si>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</si>
  <si>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</si>
  <si>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</si>
  <si>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</si>
  <si>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</si>
  <si>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</si>
  <si>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</si>
  <si>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</si>
  <si>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</si>
  <si>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</si>
  <si>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</si>
  <si>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</si>
  <si>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</si>
  <si>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</si>
  <si>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</si>
  <si>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</si>
  <si>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</si>
  <si>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</si>
  <si>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</si>
  <si>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</si>
  <si>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</si>
  <si>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</si>
  <si>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</si>
  <si>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</si>
  <si>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</si>
  <si>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</si>
  <si>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</si>
  <si>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</si>
  <si>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</si>
  <si>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</si>
  <si>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</si>
  <si>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</si>
  <si>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</si>
  <si>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</si>
  <si>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</si>
  <si>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</si>
  <si>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</si>
  <si>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</si>
  <si>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</si>
  <si>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</si>
  <si>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</si>
  <si>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</si>
  <si>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</si>
  <si>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</si>
  <si>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</si>
  <si>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</si>
  <si>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</si>
  <si>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</si>
  <si>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</si>
  <si>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</si>
  <si>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</si>
  <si>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</si>
  <si>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</si>
  <si>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</si>
  <si>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</si>
  <si>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</si>
  <si>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</si>
  <si>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</si>
  <si>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</si>
  <si>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</si>
  <si>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</si>
  <si>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</si>
  <si>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</si>
  <si>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</si>
  <si>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</si>
  <si>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</si>
  <si>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</si>
  <si>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</si>
  <si>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</si>
  <si>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</si>
  <si>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</si>
  <si>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</si>
  <si>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</si>
  <si>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</si>
  <si>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</si>
  <si>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</si>
  <si>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</si>
  <si>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</si>
  <si>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</si>
  <si>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</si>
  <si>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</si>
  <si>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</si>
  <si>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</si>
  <si>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</si>
  <si>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</si>
  <si>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</si>
  <si>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</si>
  <si>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</si>
  <si>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</si>
  <si>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</si>
  <si>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</si>
  <si>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</si>
  <si>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</si>
  <si>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</si>
  <si>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</si>
  <si>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</si>
  <si>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</si>
  <si>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</si>
  <si>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</si>
  <si>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</si>
  <si>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</si>
  <si>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</si>
  <si>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</si>
  <si>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</si>
  <si>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</si>
  <si>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</si>
  <si>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</si>
  <si>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</si>
  <si>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</si>
  <si>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</si>
  <si>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</si>
  <si>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</si>
  <si>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</si>
  <si>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</si>
  <si>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</si>
  <si>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</si>
  <si>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</si>
  <si>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</si>
  <si>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</si>
  <si>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</si>
  <si>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</si>
  <si>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</si>
  <si>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</si>
  <si>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</si>
  <si>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</si>
  <si>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</si>
  <si>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</si>
  <si>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</si>
  <si>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</si>
  <si>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</si>
  <si>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</si>
  <si>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</si>
  <si>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</si>
  <si>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</si>
  <si>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</si>
  <si>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</si>
  <si>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</si>
  <si>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</si>
  <si>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</si>
  <si>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</si>
  <si>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</si>
  <si>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</si>
  <si>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</si>
  <si>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</si>
  <si>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</si>
  <si>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</si>
  <si>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</si>
  <si>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</si>
  <si>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</si>
  <si>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</si>
  <si>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</si>
  <si>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</si>
  <si>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</si>
  <si>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</si>
  <si>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</si>
  <si>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</si>
  <si>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</si>
  <si>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</si>
  <si>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</si>
  <si>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</si>
  <si>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</si>
  <si>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</si>
  <si>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</si>
  <si>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</si>
  <si>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</si>
  <si>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</si>
  <si>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</si>
  <si>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</si>
  <si>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</si>
  <si>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</si>
  <si>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</si>
  <si>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</si>
  <si>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</si>
  <si>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</si>
  <si>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</si>
  <si>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</si>
  <si>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</si>
  <si>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</si>
  <si>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</si>
  <si>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</si>
  <si>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</si>
  <si>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</si>
  <si>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</si>
  <si>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</si>
  <si>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</si>
  <si>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</si>
  <si>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</si>
  <si>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</si>
  <si>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</si>
  <si>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</si>
  <si>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</si>
  <si>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</si>
  <si>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</si>
  <si>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</si>
  <si>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</si>
  <si>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</si>
  <si>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</si>
  <si>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</si>
  <si>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</si>
  <si>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</si>
  <si>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</si>
  <si>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</si>
  <si>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</si>
  <si>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</si>
  <si>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</si>
  <si>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</si>
  <si>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</si>
  <si>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</si>
  <si>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</si>
  <si>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</si>
  <si>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</si>
  <si>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</si>
  <si>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</si>
  <si>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</si>
  <si>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</si>
  <si>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</si>
  <si>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</si>
  <si>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</si>
  <si>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</si>
  <si>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</si>
  <si>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</si>
  <si>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</si>
  <si>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</si>
  <si>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</si>
  <si>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</si>
  <si>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</si>
  <si>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</si>
  <si>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</si>
  <si>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</si>
  <si>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</si>
  <si>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</si>
  <si>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</si>
  <si>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</si>
  <si>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</si>
  <si>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</si>
  <si>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</si>
  <si>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</si>
  <si>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</si>
  <si>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</si>
  <si>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</si>
  <si>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</si>
  <si>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</si>
  <si>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</si>
  <si>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</si>
  <si>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</si>
  <si>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</si>
  <si>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</si>
  <si>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</si>
  <si>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</si>
  <si>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</si>
  <si>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</si>
  <si>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</si>
  <si>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</si>
  <si>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</si>
  <si>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</si>
  <si>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</si>
  <si>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</si>
  <si>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</si>
  <si>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</si>
  <si>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</si>
  <si>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</si>
  <si>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</si>
  <si>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</si>
  <si>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</si>
  <si>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</si>
  <si>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</si>
  <si>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</si>
  <si>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</si>
  <si>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</si>
  <si>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</si>
  <si>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</si>
  <si>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</si>
  <si>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</si>
  <si>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</si>
  <si>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</si>
  <si>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</si>
  <si>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</si>
  <si>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</si>
  <si>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</si>
  <si>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</si>
  <si>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</si>
  <si>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</si>
  <si>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</si>
  <si>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</si>
  <si>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</si>
  <si>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</si>
  <si>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</si>
  <si>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</si>
  <si>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</si>
  <si>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</si>
  <si>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</si>
  <si>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</si>
  <si>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</si>
  <si>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</si>
  <si>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</si>
  <si>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</si>
  <si>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</si>
  <si>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</si>
  <si>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</si>
  <si>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</si>
  <si>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</si>
  <si>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</si>
  <si>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</si>
  <si>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</si>
  <si>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</si>
  <si>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</si>
  <si>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</si>
  <si>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</si>
  <si>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</si>
  <si>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</si>
  <si>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</si>
  <si>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</si>
  <si>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</si>
  <si>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</si>
  <si>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</si>
  <si>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</si>
  <si>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</si>
  <si>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</si>
  <si>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</si>
  <si>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</si>
  <si>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</si>
  <si>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</si>
  <si>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</si>
  <si>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</si>
  <si>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</si>
  <si>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</si>
  <si>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</si>
  <si>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</si>
  <si>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</si>
  <si>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</si>
  <si>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</si>
  <si>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</si>
  <si>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</si>
  <si>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</si>
  <si>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</si>
  <si>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</si>
  <si>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</si>
  <si>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</si>
  <si>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</si>
  <si>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</si>
  <si>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</si>
  <si>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</si>
  <si>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</si>
  <si>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</si>
  <si>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</si>
  <si>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</si>
  <si>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</si>
  <si>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</si>
  <si>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</si>
  <si>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</si>
  <si>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</si>
  <si>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</si>
  <si>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</si>
  <si>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</si>
  <si>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</si>
  <si>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</si>
  <si>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</si>
  <si>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</si>
  <si>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</si>
  <si>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</si>
  <si>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</si>
  <si>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</si>
  <si>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</si>
  <si>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</si>
  <si>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</si>
  <si>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</si>
  <si>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</si>
  <si>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</si>
  <si>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</si>
  <si>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</si>
  <si>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</si>
  <si>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</si>
  <si>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</si>
  <si>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</si>
  <si>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</si>
  <si>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</si>
  <si>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</si>
  <si>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</si>
  <si>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</si>
  <si>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</si>
  <si>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</si>
  <si>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</si>
  <si>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</si>
  <si>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</si>
  <si>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</si>
  <si>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</si>
  <si>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</si>
  <si>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</si>
  <si>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</si>
  <si>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</si>
  <si>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</si>
  <si>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</si>
  <si>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</si>
  <si>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</si>
  <si>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</si>
  <si>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</si>
  <si>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</si>
  <si>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</si>
  <si>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</si>
  <si>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</si>
  <si>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</si>
  <si>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</si>
  <si>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</si>
  <si>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</si>
  <si>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</si>
  <si>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</si>
  <si>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</si>
  <si>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</si>
  <si>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</si>
  <si>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</si>
  <si>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</si>
  <si>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</si>
  <si>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</si>
  <si>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</si>
  <si>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</si>
  <si>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</si>
  <si>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</si>
  <si>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</si>
  <si>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</si>
  <si>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</si>
  <si>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</si>
  <si>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</si>
  <si>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</si>
  <si>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</si>
  <si>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</si>
  <si>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</si>
  <si>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</si>
  <si>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</si>
  <si>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</si>
  <si>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</si>
  <si>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</si>
  <si>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</si>
  <si>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</si>
  <si>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</si>
  <si>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</si>
  <si>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</si>
  <si>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</si>
  <si>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</si>
  <si>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</si>
  <si>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</si>
  <si>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</si>
  <si>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</si>
  <si>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</si>
  <si>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</si>
  <si>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</si>
  <si>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</si>
  <si>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</si>
  <si>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</si>
  <si>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</si>
  <si>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</si>
  <si>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</si>
  <si>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</si>
  <si>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</si>
  <si>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</si>
  <si>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</si>
  <si>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</si>
  <si>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</si>
  <si>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</si>
  <si>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</si>
  <si>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</si>
  <si>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</si>
  <si>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</si>
  <si>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</si>
  <si>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</si>
  <si>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</si>
  <si>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</si>
  <si>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</si>
  <si>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</si>
  <si>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</si>
  <si>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</si>
  <si>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</si>
  <si>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</si>
  <si>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</si>
  <si>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</si>
  <si>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</si>
  <si>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</si>
  <si>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</si>
  <si>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</si>
  <si>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</si>
  <si>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</si>
  <si>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</si>
  <si>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</si>
  <si>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</si>
  <si>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</si>
  <si>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</si>
  <si>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</si>
  <si>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</si>
  <si>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</si>
  <si>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</si>
  <si>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</si>
  <si>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</si>
  <si>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</si>
  <si>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</si>
  <si>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</si>
  <si>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</si>
  <si>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</si>
  <si>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</si>
  <si>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</si>
  <si>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</si>
  <si>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</si>
  <si>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</si>
  <si>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</si>
  <si>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</si>
  <si>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</si>
  <si>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</si>
  <si>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</si>
  <si>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</si>
  <si>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</si>
  <si>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</si>
  <si>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</si>
  <si>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</si>
  <si>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</si>
  <si>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</si>
  <si>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</si>
  <si>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</si>
  <si>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</si>
  <si>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</si>
  <si>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</si>
  <si>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</si>
  <si>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</si>
  <si>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</si>
  <si>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</si>
  <si>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</si>
  <si>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</si>
  <si>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</si>
  <si>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</si>
  <si>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</si>
  <si>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</si>
  <si>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</si>
  <si>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</si>
  <si>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</si>
  <si>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</si>
  <si>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</si>
  <si>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</si>
  <si>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</si>
  <si>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</si>
  <si>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</si>
  <si>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</si>
  <si>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</si>
  <si>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</si>
  <si>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</si>
  <si>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</si>
  <si>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</si>
  <si>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</si>
  <si>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</si>
  <si>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</si>
  <si>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</si>
  <si>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</si>
  <si>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</si>
  <si>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</si>
  <si>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</si>
  <si>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</si>
  <si>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</si>
  <si>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</si>
  <si>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</si>
  <si>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</si>
  <si>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</si>
  <si>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</si>
  <si>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</si>
  <si>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</si>
  <si>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</si>
  <si>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</si>
  <si>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</si>
  <si>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</si>
  <si>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</si>
  <si>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</si>
  <si>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</si>
  <si>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</si>
  <si>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</si>
  <si>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</si>
  <si>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</si>
  <si>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</si>
  <si>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</si>
  <si>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</si>
  <si>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</si>
  <si>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</si>
  <si>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</si>
  <si>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</si>
  <si>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</si>
  <si>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</si>
  <si>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</si>
  <si>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</si>
  <si>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</si>
  <si>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</si>
  <si>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</si>
  <si>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</si>
  <si>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</si>
  <si>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</si>
  <si>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</si>
  <si>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</si>
  <si>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</si>
  <si>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</si>
  <si>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</si>
  <si>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</si>
  <si>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</si>
  <si>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</si>
  <si>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</si>
  <si>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</si>
  <si>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</si>
  <si>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</si>
  <si>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</si>
  <si>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</si>
  <si>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</si>
  <si>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</si>
  <si>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</si>
  <si>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</si>
  <si>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</si>
  <si>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</si>
  <si>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</si>
  <si>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</si>
  <si>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</si>
  <si>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</si>
  <si>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</si>
  <si>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</si>
  <si>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</si>
  <si>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</si>
  <si>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</si>
  <si>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</si>
  <si>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</si>
  <si>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</si>
  <si>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</si>
  <si>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</si>
  <si>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</si>
  <si>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</si>
  <si>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</si>
  <si>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</si>
  <si>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</si>
  <si>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</si>
  <si>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</si>
  <si>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</si>
  <si>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</si>
  <si>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</si>
  <si>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</si>
  <si>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</si>
  <si>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</si>
  <si>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</si>
  <si>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</si>
  <si>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</si>
  <si>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</si>
  <si>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</si>
  <si>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</si>
  <si>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</si>
  <si>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</si>
  <si>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</si>
  <si>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</si>
  <si>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</si>
  <si>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</si>
  <si>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</si>
  <si>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</si>
  <si>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</si>
  <si>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</si>
  <si>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</si>
  <si>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</si>
  <si>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</si>
  <si>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</si>
  <si>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</si>
  <si>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</si>
  <si>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</si>
  <si>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</si>
  <si>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</si>
  <si>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</si>
  <si>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</si>
  <si>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</si>
  <si>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</si>
  <si>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</si>
  <si>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</si>
  <si>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</si>
  <si>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</si>
  <si>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</si>
  <si>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</si>
  <si>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</si>
  <si>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</si>
  <si>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</si>
  <si>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</si>
  <si>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</si>
  <si>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</si>
  <si>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</si>
  <si>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</si>
  <si>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</si>
  <si>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</si>
  <si>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</si>
  <si>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</si>
  <si>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</si>
  <si>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</si>
  <si>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</si>
  <si>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</si>
  <si>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</si>
  <si>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</si>
  <si>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</si>
  <si>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</si>
  <si>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</si>
  <si>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</si>
  <si>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</si>
  <si>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</si>
  <si>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</si>
  <si>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</si>
  <si>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</si>
  <si>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</si>
  <si>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</si>
  <si>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</si>
  <si>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</si>
  <si>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</si>
  <si>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</si>
  <si>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</si>
  <si>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</si>
  <si>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</si>
  <si>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</si>
  <si>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</si>
  <si>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</si>
  <si>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</si>
  <si>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</si>
  <si>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</si>
  <si>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</si>
  <si>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</si>
  <si>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</si>
  <si>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</si>
  <si>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</si>
  <si>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</si>
  <si>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</si>
  <si>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</si>
  <si>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</si>
  <si>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</si>
  <si>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</si>
  <si>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</si>
  <si>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</si>
  <si>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</si>
  <si>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</si>
  <si>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</si>
  <si>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</si>
  <si>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</si>
  <si>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</si>
  <si>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</si>
  <si>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</si>
  <si>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</si>
  <si>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</si>
  <si>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</si>
  <si>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</si>
  <si>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</si>
  <si>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</si>
  <si>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</si>
  <si>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</si>
  <si>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</si>
  <si>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</si>
  <si>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</si>
  <si>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</si>
  <si>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</si>
  <si>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</si>
  <si>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</si>
  <si>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</si>
  <si>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</si>
  <si>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</si>
  <si>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</si>
  <si>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</si>
  <si>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</si>
  <si>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</si>
  <si>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</si>
  <si>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</si>
  <si>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</si>
  <si>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</si>
  <si>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</si>
  <si>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</si>
  <si>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</si>
  <si>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</si>
  <si>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</si>
  <si>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</si>
  <si>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</si>
  <si>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</si>
  <si>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</si>
  <si>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</si>
  <si>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</si>
  <si>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</si>
  <si>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</si>
  <si>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</si>
  <si>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</si>
  <si>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</si>
  <si>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</si>
  <si>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</si>
  <si>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</si>
  <si>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</si>
  <si>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</si>
  <si>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</si>
  <si>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</si>
  <si>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</si>
  <si>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</si>
  <si>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</si>
  <si>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</si>
  <si>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</si>
  <si>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</si>
  <si>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</si>
  <si>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</si>
  <si>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</si>
  <si>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</si>
  <si>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</si>
  <si>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</si>
  <si>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</si>
  <si>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</si>
  <si>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</si>
  <si>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</si>
  <si>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</si>
  <si>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</si>
  <si>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</si>
  <si>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</si>
  <si>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</si>
  <si>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</si>
  <si>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</si>
  <si>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</si>
  <si>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</si>
  <si>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</si>
  <si>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</si>
  <si>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</si>
  <si>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</si>
  <si>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</si>
  <si>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</si>
  <si>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</si>
  <si>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</si>
  <si>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</si>
  <si>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</si>
  <si>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</si>
  <si>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</si>
  <si>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</si>
  <si>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</si>
  <si>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</si>
  <si>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</si>
  <si>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</si>
  <si>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</si>
  <si>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</si>
  <si>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</si>
  <si>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</si>
  <si>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</si>
  <si>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</si>
  <si>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</si>
  <si>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</si>
  <si>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</si>
  <si>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</si>
  <si>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</si>
  <si>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</si>
  <si>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</si>
  <si>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</si>
  <si>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</si>
  <si>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</si>
  <si>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</si>
  <si>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</si>
  <si>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</si>
  <si>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</si>
  <si>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</si>
  <si>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</si>
  <si>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</si>
  <si>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</si>
  <si>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</si>
  <si>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</si>
  <si>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</si>
  <si>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</si>
  <si>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</si>
  <si>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</si>
  <si>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</si>
  <si>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</si>
  <si>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</si>
  <si>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</si>
  <si>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</si>
  <si>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</si>
  <si>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</si>
  <si>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</si>
  <si>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</si>
  <si>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</si>
  <si>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</si>
  <si>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</si>
  <si>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</si>
  <si>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</si>
  <si>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</si>
  <si>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</si>
  <si>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</si>
  <si>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</si>
  <si>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</si>
  <si>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</si>
  <si>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</si>
  <si>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</si>
  <si>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</si>
  <si>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</si>
  <si>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</si>
  <si>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</si>
  <si>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</si>
  <si>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</si>
  <si>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</si>
  <si>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</si>
  <si>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</si>
  <si>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</si>
  <si>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</si>
  <si>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</si>
  <si>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</si>
  <si>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</si>
  <si>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</si>
  <si>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</si>
  <si>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</si>
  <si>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</si>
  <si>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</si>
  <si>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</si>
  <si>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</si>
  <si>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</si>
  <si>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</si>
  <si>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</si>
  <si>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</si>
  <si>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</si>
  <si>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</si>
  <si>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</si>
  <si>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</si>
  <si>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</si>
  <si>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</si>
  <si>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</si>
  <si>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</si>
  <si>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</si>
  <si>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</si>
  <si>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</si>
  <si>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</si>
  <si>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</si>
  <si>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</si>
  <si>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</si>
  <si>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</si>
  <si>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</si>
  <si>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</si>
  <si>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</si>
  <si>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</si>
  <si>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</si>
  <si>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</si>
  <si>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</si>
  <si>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</si>
  <si>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</si>
  <si>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</si>
  <si>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</si>
  <si>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</si>
  <si>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</si>
  <si>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</si>
  <si>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</si>
  <si>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</si>
  <si>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</si>
  <si>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</si>
  <si>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</si>
  <si>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</si>
  <si>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</si>
  <si>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</si>
  <si>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</si>
  <si>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</si>
  <si>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</si>
  <si>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</si>
  <si>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</si>
  <si>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</si>
  <si>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</si>
  <si>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</si>
  <si>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</si>
  <si>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</si>
  <si>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</si>
  <si>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</si>
  <si>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</si>
  <si>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</si>
  <si>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</si>
  <si>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</si>
  <si>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</si>
  <si>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</si>
  <si>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</si>
  <si>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</si>
  <si>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</si>
  <si>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</si>
  <si>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</si>
  <si>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</si>
  <si>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</si>
  <si>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</si>
  <si>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</si>
  <si>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</si>
  <si>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</si>
  <si>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</si>
  <si>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</si>
  <si>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</si>
  <si>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</si>
  <si>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</si>
  <si>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</si>
  <si>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</si>
  <si>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</si>
  <si>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</si>
  <si>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</si>
  <si>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</si>
  <si>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</si>
  <si>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</si>
  <si>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</si>
  <si>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</si>
  <si>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</si>
  <si>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</si>
  <si>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</si>
  <si>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</si>
  <si>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</si>
  <si>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</si>
  <si>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</si>
  <si>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</si>
  <si>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</si>
  <si>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</si>
  <si>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</si>
  <si>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</si>
  <si>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</si>
  <si>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</si>
  <si>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</si>
  <si>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</si>
  <si>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</si>
  <si>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</si>
  <si>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</si>
  <si>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</si>
  <si>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</si>
  <si>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</si>
  <si>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</si>
  <si>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</si>
  <si>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</si>
  <si>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</si>
  <si>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</si>
  <si>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</si>
  <si>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</si>
  <si>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</si>
  <si>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</si>
  <si>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</si>
  <si>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</si>
  <si>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</si>
  <si>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</si>
  <si>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</si>
  <si>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</si>
  <si>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</si>
  <si>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</si>
  <si>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</si>
  <si>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</si>
  <si>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</si>
  <si>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</si>
  <si>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</si>
  <si>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</si>
  <si>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</si>
  <si>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</si>
  <si>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</si>
  <si>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</si>
  <si>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</si>
  <si>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</si>
  <si>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</si>
  <si>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</si>
  <si>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</si>
  <si>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</si>
  <si>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</si>
  <si>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</si>
  <si>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</si>
  <si>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</si>
  <si>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</si>
  <si>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</si>
  <si>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</si>
  <si>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</si>
  <si>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</si>
  <si>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</si>
  <si>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</si>
  <si>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</si>
  <si>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</si>
  <si>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</si>
  <si>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</si>
  <si>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</si>
  <si>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</si>
  <si>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</si>
  <si>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</si>
  <si>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</si>
  <si>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</si>
  <si>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</si>
  <si>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</si>
  <si>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</si>
  <si>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</si>
  <si>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</si>
  <si>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</si>
  <si>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</si>
  <si>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</si>
  <si>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</si>
  <si>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</si>
  <si>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</si>
  <si>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</si>
  <si>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</si>
  <si>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</si>
  <si>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</si>
  <si>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</si>
  <si>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</si>
  <si>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</si>
  <si>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</si>
  <si>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</si>
  <si>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</si>
  <si>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</si>
  <si>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</si>
  <si>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</si>
  <si>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</si>
  <si>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</si>
  <si>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</si>
  <si>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</si>
  <si>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</si>
  <si>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</si>
  <si>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</si>
  <si>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</si>
  <si>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</si>
  <si>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</si>
  <si>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</si>
  <si>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</si>
  <si>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</si>
  <si>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</si>
  <si>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</si>
  <si>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</si>
  <si>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</si>
  <si>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</si>
  <si>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</si>
  <si>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</si>
  <si>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</si>
  <si>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</si>
  <si>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</si>
  <si>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</si>
  <si>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</si>
  <si>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</si>
  <si>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</si>
  <si>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</si>
  <si>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</si>
  <si>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</si>
  <si>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</si>
  <si>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</si>
  <si>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</si>
  <si>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</si>
  <si>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</si>
  <si>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</si>
  <si>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</si>
  <si>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</si>
  <si>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</si>
  <si>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</si>
  <si>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</si>
  <si>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</si>
  <si>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</si>
  <si>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</si>
  <si>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</si>
  <si>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</si>
  <si>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</si>
  <si>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</si>
  <si>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</si>
  <si>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</si>
  <si>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</si>
  <si>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</si>
  <si>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</si>
  <si>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</si>
  <si>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</si>
  <si>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</si>
  <si>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</si>
  <si>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</si>
  <si>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</si>
  <si>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</si>
  <si>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</si>
  <si>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</si>
  <si>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</si>
  <si>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</si>
  <si>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</si>
  <si>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</si>
  <si>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</si>
  <si>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</si>
  <si>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</si>
  <si>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</si>
  <si>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</si>
  <si>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</si>
  <si>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</si>
  <si>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</si>
  <si>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</si>
  <si>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</si>
  <si>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</si>
  <si>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</si>
  <si>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</si>
  <si>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</si>
  <si>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</si>
  <si>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</si>
  <si>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</si>
  <si>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</si>
  <si>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</si>
  <si>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</si>
  <si>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</si>
  <si>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</si>
  <si>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</si>
  <si>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</si>
  <si>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</si>
  <si>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</si>
  <si>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</si>
  <si>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</si>
  <si>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</si>
  <si>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</si>
  <si>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</si>
  <si>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</si>
  <si>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</si>
  <si>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</si>
  <si>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</si>
  <si>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</si>
  <si>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</si>
  <si>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</si>
  <si>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</si>
  <si>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</si>
  <si>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</si>
  <si>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</si>
  <si>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</si>
  <si>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</si>
  <si>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</si>
  <si>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</si>
  <si>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</si>
  <si>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</si>
  <si>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</si>
  <si>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</si>
  <si>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</si>
  <si>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</si>
  <si>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</si>
  <si>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</si>
  <si>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</si>
  <si>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</si>
  <si>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</si>
  <si>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</si>
  <si>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</si>
  <si>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</si>
  <si>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</si>
  <si>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</si>
  <si>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</si>
  <si>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</si>
  <si>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</si>
  <si>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</si>
  <si>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</si>
  <si>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</si>
  <si>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</si>
  <si>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</si>
  <si>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</si>
  <si>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</si>
  <si>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</si>
  <si>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</si>
  <si>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</si>
  <si>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</si>
  <si>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</si>
  <si>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</si>
  <si>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</si>
  <si>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</si>
  <si>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</si>
  <si>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</si>
  <si>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</si>
  <si>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</si>
  <si>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</si>
  <si>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</si>
  <si>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</si>
  <si>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</si>
  <si>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</si>
  <si>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</si>
  <si>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</si>
  <si>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</si>
  <si>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</si>
  <si>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</si>
  <si>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</si>
  <si>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</si>
  <si>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</si>
  <si>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</si>
  <si>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</si>
  <si>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</si>
  <si>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</si>
  <si>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</si>
  <si>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</si>
  <si>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</si>
  <si>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</si>
  <si>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</si>
  <si>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</si>
  <si>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</si>
  <si>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</si>
  <si>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</si>
  <si>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</si>
  <si>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</si>
  <si>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</si>
  <si>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</si>
  <si>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</si>
  <si>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</si>
  <si>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</si>
  <si>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</si>
  <si>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</si>
  <si>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</si>
  <si>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</si>
  <si>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</si>
  <si>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</si>
  <si>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</si>
  <si>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</si>
  <si>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</si>
  <si>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</si>
  <si>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</si>
  <si>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</si>
  <si>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</si>
  <si>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</si>
  <si>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</si>
  <si>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</si>
  <si>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</si>
  <si>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</si>
  <si>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</si>
  <si>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</si>
  <si>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</si>
  <si>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</si>
  <si>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</si>
  <si>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</si>
  <si>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</si>
  <si>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</si>
  <si>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</si>
  <si>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</si>
  <si>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</si>
  <si>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</si>
  <si>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</si>
  <si>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</si>
  <si>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</si>
  <si>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</si>
  <si>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</si>
  <si>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</si>
  <si>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</si>
  <si>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</si>
  <si>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</si>
  <si>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</si>
  <si>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</si>
  <si>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</si>
  <si>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</si>
  <si>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</si>
  <si>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</si>
  <si>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</si>
  <si>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</si>
  <si>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</si>
  <si>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</si>
  <si>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</si>
  <si>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</si>
  <si>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</si>
  <si>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</si>
  <si>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</si>
  <si>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</si>
  <si>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</si>
  <si>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</si>
  <si>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</si>
  <si>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</si>
  <si>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</si>
  <si>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</si>
  <si>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</si>
  <si>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</si>
  <si>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</si>
  <si>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</si>
  <si>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</si>
  <si>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</si>
  <si>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</si>
  <si>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</si>
  <si>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</si>
  <si>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</si>
  <si>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</si>
  <si>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</si>
  <si>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</si>
  <si>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</si>
  <si>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</si>
  <si>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</si>
  <si>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</si>
  <si>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</si>
  <si>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</si>
  <si>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</si>
  <si>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</si>
  <si>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</si>
  <si>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</si>
  <si>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</si>
  <si>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</si>
  <si>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</si>
  <si>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</si>
  <si>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</si>
  <si>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</si>
  <si>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</si>
  <si>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</si>
  <si>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</si>
  <si>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</si>
  <si>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</si>
  <si>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</si>
  <si>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</si>
  <si>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</si>
  <si>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</si>
  <si>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</si>
  <si>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</si>
  <si>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</si>
  <si>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</si>
  <si>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</si>
  <si>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</si>
  <si>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</si>
  <si>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</si>
  <si>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</si>
  <si>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</si>
  <si>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</si>
  <si>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</si>
  <si>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</si>
  <si>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</si>
  <si>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</si>
  <si>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</si>
  <si>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</si>
  <si>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</si>
  <si>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</si>
  <si>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</si>
  <si>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</si>
  <si>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</si>
  <si>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</si>
  <si>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</si>
  <si>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</si>
  <si>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</si>
  <si>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</si>
  <si>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</si>
  <si>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</si>
  <si>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</si>
  <si>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</si>
  <si>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</si>
  <si>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</si>
  <si>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</si>
  <si>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</si>
  <si>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</si>
  <si>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</si>
  <si>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</si>
  <si>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</si>
  <si>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</si>
  <si>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</si>
  <si>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</si>
  <si>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</si>
  <si>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</si>
  <si>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</si>
  <si>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</si>
  <si>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</si>
  <si>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</si>
  <si>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</si>
  <si>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</si>
  <si>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</si>
  <si>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</si>
  <si>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</si>
  <si>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</si>
  <si>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</si>
  <si>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</si>
  <si>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</si>
  <si>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</si>
  <si>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</si>
  <si>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</si>
  <si>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</si>
  <si>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</si>
  <si>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</si>
  <si>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</si>
  <si>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</si>
  <si>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</si>
  <si>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</si>
  <si>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</si>
  <si>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</si>
  <si>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</si>
  <si>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</si>
  <si>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</si>
  <si>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</si>
  <si>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</si>
  <si>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</si>
  <si>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</si>
  <si>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</si>
  <si>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</si>
  <si>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</si>
  <si>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</si>
  <si>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</si>
  <si>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</si>
  <si>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</si>
  <si>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</si>
  <si>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</si>
  <si>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</si>
  <si>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</si>
  <si>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</si>
  <si>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</si>
  <si>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</si>
  <si>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</si>
  <si>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</si>
  <si>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</si>
  <si>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</si>
  <si>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</si>
  <si>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</si>
  <si>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</si>
  <si>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</si>
  <si>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</si>
  <si>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</si>
  <si>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</si>
  <si>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</si>
  <si>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</si>
  <si>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</si>
  <si>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</si>
  <si>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</si>
  <si>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</si>
  <si>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</si>
  <si>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</si>
  <si>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</si>
  <si>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</si>
  <si>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</si>
  <si>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</si>
  <si>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</si>
  <si>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</si>
  <si>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</si>
  <si>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</si>
  <si>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</si>
  <si>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</si>
  <si>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</si>
  <si>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</si>
  <si>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</si>
  <si>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</si>
  <si>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</si>
  <si>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</si>
  <si>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</si>
  <si>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</si>
  <si>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</si>
  <si>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</si>
  <si>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</si>
  <si>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</si>
  <si>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</si>
  <si>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</si>
  <si>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</si>
  <si>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</si>
  <si>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</si>
  <si>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</si>
  <si>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</si>
  <si>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</si>
  <si>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</si>
  <si>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</si>
  <si>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</si>
  <si>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</si>
  <si>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</si>
  <si>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</si>
  <si>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</si>
  <si>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</si>
  <si>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</si>
  <si>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</si>
  <si>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</si>
  <si>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</si>
  <si>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</si>
  <si>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</si>
  <si>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</si>
  <si>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</si>
  <si>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</si>
  <si>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</si>
  <si>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</si>
  <si>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</si>
  <si>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</si>
  <si>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</si>
  <si>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</si>
  <si>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</si>
  <si>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</si>
  <si>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</si>
  <si>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</si>
  <si>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</si>
  <si>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</si>
  <si>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</si>
  <si>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</si>
  <si>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</si>
  <si>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</si>
  <si>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</si>
  <si>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</si>
  <si>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</si>
  <si>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</si>
  <si>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</si>
  <si>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</si>
  <si>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</si>
  <si>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</si>
  <si>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</si>
  <si>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</si>
  <si>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</si>
  <si>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</si>
  <si>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</si>
  <si>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</si>
  <si>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</si>
  <si>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</si>
  <si>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</si>
  <si>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</si>
  <si>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</si>
  <si>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</si>
  <si>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</si>
  <si>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</si>
  <si>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</si>
  <si>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</si>
  <si>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</si>
  <si>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</si>
  <si>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</si>
  <si>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</si>
  <si>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</si>
  <si>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</si>
  <si>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</si>
  <si>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</si>
  <si>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</si>
  <si>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</si>
  <si>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</si>
  <si>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</si>
  <si>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</si>
  <si>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</si>
  <si>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</si>
  <si>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</si>
  <si>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</si>
  <si>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</si>
  <si>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</si>
  <si>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</si>
  <si>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</si>
  <si>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</si>
  <si>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</si>
  <si>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</si>
  <si>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</si>
  <si>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</si>
  <si>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</si>
  <si>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</si>
  <si>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</si>
  <si>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</si>
  <si>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</si>
  <si>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</si>
  <si>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</si>
  <si>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</si>
  <si>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</si>
  <si>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</si>
  <si>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</si>
  <si>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</si>
  <si>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</si>
  <si>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</si>
  <si>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</si>
  <si>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</si>
  <si>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</si>
  <si>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</si>
  <si>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</si>
  <si>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</si>
  <si>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</si>
  <si>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</si>
  <si>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</si>
  <si>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</si>
  <si>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</si>
  <si>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</si>
  <si>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</si>
  <si>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</si>
  <si>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</si>
  <si>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</si>
  <si>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</si>
  <si>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</si>
  <si>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</si>
  <si>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</si>
  <si>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</si>
  <si>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</si>
  <si>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</si>
  <si>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</si>
  <si>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</si>
  <si>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</si>
  <si>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</si>
  <si>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</si>
  <si>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</si>
  <si>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</si>
  <si>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</si>
  <si>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</si>
  <si>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</si>
  <si>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</si>
  <si>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</si>
  <si>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</si>
  <si>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</si>
  <si>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</si>
  <si>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</si>
  <si>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</si>
  <si>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</si>
  <si>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</si>
  <si>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</si>
  <si>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</si>
  <si>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</si>
  <si>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</si>
  <si>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</si>
  <si>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</si>
  <si>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</si>
  <si>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</si>
  <si>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</si>
  <si>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</si>
  <si>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</si>
  <si>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</si>
  <si>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</si>
  <si>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</si>
  <si>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</si>
  <si>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</si>
  <si>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</si>
  <si>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</si>
  <si>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</si>
  <si>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</si>
  <si>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</si>
  <si>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</si>
  <si>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</si>
  <si>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</si>
  <si>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</si>
  <si>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</si>
  <si>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</si>
  <si>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</si>
  <si>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</si>
  <si>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</si>
  <si>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</si>
  <si>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</si>
  <si>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</si>
  <si>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</si>
  <si>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</si>
  <si>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</si>
  <si>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</si>
  <si>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</si>
  <si>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</si>
  <si>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</si>
  <si>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</si>
  <si>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</si>
  <si>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</si>
  <si>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</si>
  <si>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</si>
  <si>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</si>
  <si>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</si>
  <si>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</si>
  <si>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</si>
  <si>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</si>
  <si>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</si>
  <si>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</si>
  <si>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</si>
  <si>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</si>
  <si>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</si>
  <si>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</si>
  <si>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</si>
  <si>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</si>
  <si>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</si>
  <si>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</si>
  <si>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</si>
  <si>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</si>
  <si>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</si>
  <si>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</si>
  <si>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</si>
  <si>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</si>
  <si>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</si>
  <si>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</si>
  <si>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</si>
  <si>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</si>
  <si>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</si>
  <si>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</si>
  <si>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</si>
  <si>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</si>
  <si>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</si>
  <si>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</si>
  <si>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</si>
  <si>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</si>
  <si>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</si>
  <si>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</si>
  <si>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</si>
  <si>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</si>
  <si>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</si>
  <si>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</si>
  <si>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</si>
  <si>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</si>
  <si>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</si>
  <si>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</si>
  <si>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</si>
  <si>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</si>
  <si>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</si>
  <si>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</si>
  <si>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</si>
  <si>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</si>
  <si>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</si>
  <si>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</si>
  <si>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</si>
  <si>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</si>
  <si>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</si>
  <si>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</si>
  <si>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</si>
  <si>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</si>
  <si>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</si>
  <si>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</si>
  <si>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</si>
  <si>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</si>
  <si>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</si>
  <si>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</si>
  <si>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</si>
  <si>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</si>
  <si>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</si>
  <si>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</si>
  <si>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</si>
  <si>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</si>
  <si>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</si>
  <si>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</si>
  <si>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</si>
  <si>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</si>
  <si>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</si>
  <si>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</si>
  <si>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</si>
  <si>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</si>
  <si>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</si>
  <si>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</si>
  <si>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</si>
  <si>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</si>
  <si>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</si>
  <si>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</si>
  <si>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</si>
  <si>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</si>
  <si>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</si>
  <si>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</si>
  <si>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</si>
  <si>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</si>
  <si>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</si>
  <si>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</si>
  <si>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</si>
  <si>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</si>
  <si>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</si>
  <si>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</si>
  <si>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</si>
  <si>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</si>
  <si>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</si>
  <si>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</si>
  <si>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</si>
  <si>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</si>
  <si>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</si>
  <si>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</si>
  <si>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</si>
  <si>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</si>
  <si>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</si>
  <si>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</si>
  <si>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</si>
  <si>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</si>
  <si>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</si>
  <si>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</si>
  <si>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</si>
  <si>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</si>
  <si>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</si>
  <si>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</si>
  <si>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</si>
  <si>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</si>
  <si>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</si>
  <si>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</si>
  <si>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</si>
  <si>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</si>
  <si>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</si>
  <si>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</si>
  <si>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</si>
  <si>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</si>
  <si>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</si>
  <si>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</si>
  <si>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</si>
  <si>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</si>
  <si>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</si>
  <si>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</si>
  <si>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</si>
  <si>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</si>
  <si>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</si>
  <si>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</si>
  <si>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</si>
  <si>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</si>
  <si>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</si>
  <si>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</si>
  <si>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</si>
  <si>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</si>
  <si>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</si>
  <si>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</si>
  <si>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</si>
  <si>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</si>
  <si>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</si>
  <si>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</si>
  <si>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</si>
  <si>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</si>
  <si>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</si>
  <si>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</si>
  <si>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</si>
  <si>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</si>
  <si>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</si>
  <si>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</si>
  <si>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</si>
  <si>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</si>
  <si>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</si>
  <si>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</si>
  <si>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</si>
  <si>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</si>
  <si>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</si>
  <si>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</si>
  <si>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</si>
  <si>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</si>
  <si>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</si>
  <si>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</si>
  <si>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</si>
  <si>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</si>
  <si>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</si>
  <si>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</si>
  <si>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</si>
  <si>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</si>
  <si>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</si>
  <si>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</si>
  <si>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</si>
  <si>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</si>
  <si>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</si>
  <si>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</si>
  <si>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</si>
  <si>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</si>
  <si>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</si>
  <si>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</si>
  <si>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</si>
  <si>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</si>
  <si>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</si>
  <si>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</si>
  <si>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</si>
  <si>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</si>
  <si>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</si>
  <si>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</si>
  <si>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</si>
  <si>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</si>
  <si>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</si>
  <si>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</si>
  <si>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</si>
  <si>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</si>
  <si>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</si>
  <si>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</si>
  <si>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</si>
  <si>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</si>
  <si>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</si>
  <si>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</si>
  <si>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</si>
  <si>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</si>
  <si>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</si>
  <si>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</si>
  <si>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</si>
  <si>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</si>
  <si>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</si>
  <si>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</si>
  <si>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</si>
  <si>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</si>
  <si>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</si>
  <si>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</si>
  <si>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</si>
  <si>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</si>
  <si>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</si>
  <si>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</si>
  <si>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</si>
  <si>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</si>
  <si>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</si>
  <si>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</si>
  <si>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</si>
  <si>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</si>
  <si>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</si>
  <si>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</si>
  <si>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</si>
  <si>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</si>
  <si>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</si>
  <si>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</si>
  <si>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</si>
  <si>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</si>
  <si>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</si>
  <si>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</si>
  <si>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</si>
  <si>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</si>
  <si>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</si>
  <si>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</si>
  <si>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</si>
  <si>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</si>
  <si>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</si>
  <si>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</si>
  <si>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</si>
  <si>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</si>
  <si>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</si>
  <si>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</si>
  <si>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</si>
  <si>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</si>
  <si>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</si>
  <si>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</si>
  <si>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</si>
  <si>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</si>
  <si>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</si>
  <si>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</si>
  <si>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</si>
  <si>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</si>
  <si>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</si>
  <si>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</si>
  <si>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</si>
  <si>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</si>
  <si>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</si>
  <si>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</si>
  <si>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</si>
  <si>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</si>
  <si>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</si>
  <si>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</si>
  <si>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</si>
  <si>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</si>
  <si>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</si>
  <si>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</si>
  <si>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</si>
  <si>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</si>
  <si>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</si>
  <si>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</si>
  <si>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</si>
  <si>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</si>
  <si>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</si>
  <si>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</si>
  <si>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</si>
  <si>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</si>
  <si>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</si>
  <si>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</si>
  <si>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</si>
  <si>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</si>
  <si>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</si>
  <si>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</si>
  <si>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</si>
  <si>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</si>
  <si>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</si>
  <si>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</si>
  <si>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</si>
  <si>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</si>
  <si>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</si>
  <si>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</si>
  <si>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</si>
  <si>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</si>
  <si>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</si>
  <si>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</si>
  <si>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</si>
  <si>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</si>
  <si>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</si>
  <si>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</si>
  <si>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</si>
  <si>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</si>
  <si>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</si>
  <si>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</si>
  <si>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</si>
  <si>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</si>
  <si>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</si>
  <si>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</si>
  <si>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</si>
  <si>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</si>
  <si>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</si>
  <si>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</si>
  <si>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</si>
  <si>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</si>
  <si>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</si>
  <si>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</si>
  <si>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</si>
  <si>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</si>
  <si>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</si>
  <si>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</si>
  <si>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</si>
  <si>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</si>
  <si>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</si>
  <si>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</si>
  <si>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</si>
  <si>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</si>
  <si>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</si>
  <si>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</si>
  <si>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</si>
  <si>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</si>
  <si>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</si>
  <si>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</si>
  <si>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</si>
  <si>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</si>
  <si>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</si>
  <si>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</si>
  <si>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</si>
  <si>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</si>
  <si>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</si>
  <si>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</si>
  <si>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</si>
  <si>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</si>
  <si>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</si>
  <si>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</si>
  <si>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</si>
  <si>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</si>
  <si>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</si>
  <si>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</si>
  <si>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</si>
  <si>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</si>
  <si>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</si>
  <si>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</si>
  <si>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</si>
  <si>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</si>
  <si>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</si>
  <si>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</si>
  <si>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</si>
  <si>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</si>
  <si>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</si>
  <si>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</si>
  <si>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</si>
  <si>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</si>
  <si>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</si>
  <si>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</si>
  <si>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</si>
  <si>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</si>
  <si>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</si>
  <si>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</si>
  <si>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</si>
  <si>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</si>
  <si>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</si>
  <si>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</si>
  <si>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</si>
  <si>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</si>
  <si>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</si>
  <si>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</si>
  <si>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</si>
  <si>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</si>
  <si>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</si>
  <si>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</si>
  <si>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</si>
  <si>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</si>
  <si>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</si>
  <si>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</si>
  <si>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</si>
  <si>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</si>
  <si>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</si>
  <si>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</si>
  <si>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</si>
  <si>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</si>
  <si>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</si>
  <si>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</si>
  <si>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</si>
  <si>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</si>
  <si>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</si>
  <si>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</si>
  <si>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</si>
  <si>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</si>
  <si>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</si>
  <si>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</si>
  <si>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</si>
  <si>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</si>
  <si>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</si>
  <si>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</si>
  <si>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</si>
  <si>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</si>
  <si>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</si>
  <si>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</si>
  <si>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</si>
  <si>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</si>
  <si>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</si>
  <si>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</si>
  <si>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</si>
  <si>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</si>
  <si>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</si>
  <si>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</si>
  <si>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</si>
  <si>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</si>
  <si>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</si>
  <si>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</si>
  <si>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</si>
  <si>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</si>
  <si>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</si>
  <si>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</si>
  <si>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</si>
  <si>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</si>
  <si>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</si>
  <si>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</si>
  <si>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</si>
  <si>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</si>
  <si>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</si>
  <si>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</si>
  <si>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</si>
  <si>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</si>
  <si>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</si>
  <si>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</si>
  <si>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</si>
  <si>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</si>
  <si>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</si>
  <si>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</si>
  <si>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</si>
  <si>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</si>
  <si>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</si>
  <si>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</si>
  <si>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</si>
  <si>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</si>
  <si>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</si>
  <si>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</si>
  <si>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</si>
  <si>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</si>
  <si>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</si>
  <si>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</si>
  <si>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</si>
  <si>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</si>
  <si>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</si>
  <si>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</si>
  <si>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</si>
  <si>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</si>
  <si>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</si>
  <si>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</si>
  <si>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</si>
  <si>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</si>
  <si>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</si>
  <si>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</si>
  <si>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</si>
  <si>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</si>
  <si>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</si>
  <si>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</si>
  <si>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</si>
  <si>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</si>
  <si>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</si>
  <si>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</si>
  <si>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</si>
  <si>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</si>
  <si>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</si>
  <si>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</si>
  <si>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</si>
  <si>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</si>
  <si>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</si>
  <si>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</si>
  <si>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</si>
  <si>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</si>
  <si>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</si>
  <si>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</si>
  <si>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</si>
  <si>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</si>
  <si>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</si>
  <si>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</si>
  <si>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</si>
  <si>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</si>
  <si>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</si>
  <si>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</si>
  <si>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</si>
  <si>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</si>
  <si>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</si>
  <si>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</si>
  <si>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</si>
  <si>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</si>
  <si>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</si>
  <si>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</si>
  <si>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</si>
  <si>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</si>
  <si>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</si>
  <si>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</si>
  <si>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</si>
  <si>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</si>
  <si>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</si>
  <si>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</si>
  <si>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</si>
  <si>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</si>
  <si>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</si>
  <si>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</si>
  <si>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</si>
  <si>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</si>
  <si>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</si>
  <si>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</si>
  <si>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</si>
  <si>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</si>
  <si>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</si>
  <si>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</si>
  <si>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</si>
  <si>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</si>
  <si>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</si>
  <si>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</si>
  <si>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</si>
  <si>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</si>
  <si>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</si>
  <si>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</si>
  <si>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</si>
  <si>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</si>
  <si>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</si>
  <si>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</si>
  <si>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</si>
  <si>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</si>
  <si>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</si>
  <si>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</si>
  <si>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</si>
  <si>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</si>
  <si>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</si>
  <si>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</si>
  <si>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</si>
  <si>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</si>
  <si>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</si>
  <si>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</si>
  <si>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</si>
  <si>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</si>
  <si>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</si>
  <si>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</si>
  <si>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</si>
  <si>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</si>
  <si>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</si>
  <si>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</si>
  <si>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</si>
  <si>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</si>
  <si>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</si>
  <si>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</si>
  <si>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</si>
  <si>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</si>
  <si>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</si>
  <si>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</si>
  <si>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</si>
  <si>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</si>
  <si>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</si>
  <si>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</si>
  <si>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</si>
  <si>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</si>
  <si>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</si>
  <si>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</si>
  <si>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</si>
  <si>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</si>
  <si>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</si>
  <si>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</si>
  <si>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</si>
  <si>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</si>
  <si>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</si>
  <si>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</si>
  <si>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</si>
  <si>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</si>
  <si>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</si>
  <si>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</si>
  <si>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</si>
  <si>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</si>
  <si>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</si>
  <si>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</si>
  <si>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</si>
  <si>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</si>
  <si>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</si>
  <si>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</si>
  <si>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</si>
  <si>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</si>
  <si>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</si>
  <si>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</si>
  <si>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</si>
  <si>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</si>
  <si>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</si>
  <si>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</si>
  <si>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</si>
  <si>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</si>
  <si>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</si>
  <si>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</si>
  <si>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</si>
  <si>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</si>
  <si>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</si>
  <si>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</si>
  <si>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</si>
  <si>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</si>
  <si>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</si>
  <si>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</si>
  <si>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</si>
  <si>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</si>
  <si>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</si>
  <si>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</si>
  <si>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</si>
  <si>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</si>
  <si>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</si>
  <si>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</si>
  <si>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</si>
  <si>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</si>
  <si>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</si>
  <si>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</si>
  <si>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</si>
  <si>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</si>
  <si>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</si>
  <si>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</si>
  <si>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</si>
  <si>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</si>
  <si>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</si>
  <si>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</si>
  <si>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</si>
  <si>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</si>
  <si>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</si>
  <si>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</si>
  <si>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</si>
  <si>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</si>
  <si>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</si>
  <si>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</si>
  <si>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</si>
  <si>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</si>
  <si>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</si>
  <si>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</si>
  <si>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</si>
  <si>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</si>
  <si>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</si>
  <si>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</si>
  <si>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</si>
  <si>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</si>
  <si>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</si>
  <si>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</si>
  <si>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</si>
  <si>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</si>
  <si>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</si>
  <si>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</si>
  <si>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</si>
  <si>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</si>
  <si>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</si>
  <si>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</si>
  <si>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</si>
  <si>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</si>
  <si>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</si>
  <si>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</si>
  <si>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</si>
  <si>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</si>
  <si>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</si>
  <si>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</si>
  <si>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</si>
  <si>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</si>
  <si>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</si>
  <si>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</si>
  <si>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</si>
  <si>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</si>
  <si>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</si>
  <si>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</si>
  <si>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</si>
  <si>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</si>
  <si>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</si>
  <si>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</si>
  <si>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</si>
  <si>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</si>
  <si>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</si>
  <si>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</si>
  <si>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</si>
  <si>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</si>
  <si>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</si>
  <si>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</si>
  <si>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</si>
  <si>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</si>
  <si>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</si>
  <si>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</si>
  <si>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</si>
  <si>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</si>
  <si>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</si>
  <si>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</si>
  <si>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</si>
  <si>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</si>
  <si>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</si>
  <si>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</si>
  <si>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</si>
  <si>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</si>
  <si>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</si>
  <si>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</si>
  <si>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</si>
  <si>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</si>
  <si>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</si>
  <si>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</si>
  <si>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</si>
  <si>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</si>
  <si>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</si>
  <si>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</si>
  <si>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</si>
  <si>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</si>
  <si>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</si>
  <si>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</si>
  <si>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</si>
  <si>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</si>
  <si>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</si>
  <si>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</si>
  <si>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</si>
  <si>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</si>
  <si>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</si>
  <si>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</si>
  <si>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</si>
  <si>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</si>
  <si>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</si>
  <si>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</si>
  <si>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</si>
  <si>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</si>
  <si>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</si>
  <si>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</si>
  <si>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</si>
  <si>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</si>
  <si>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</si>
  <si>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</si>
  <si>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</si>
  <si>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</si>
  <si>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</si>
  <si>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</si>
  <si>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</si>
  <si>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</si>
  <si>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</si>
  <si>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</si>
  <si>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</si>
  <si>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</si>
  <si>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</si>
  <si>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</si>
  <si>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</si>
  <si>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</si>
  <si>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</si>
  <si>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</si>
  <si>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</si>
  <si>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</si>
  <si>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</si>
  <si>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</si>
  <si>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</si>
  <si>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</si>
  <si>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</si>
  <si>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</si>
  <si>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</si>
  <si>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</si>
  <si>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</si>
  <si>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</si>
  <si>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</si>
  <si>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</si>
  <si>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</si>
  <si>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</si>
  <si>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</si>
  <si>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</si>
  <si>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</si>
  <si>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</si>
  <si>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</si>
  <si>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</si>
  <si>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</si>
  <si>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</si>
  <si>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</si>
  <si>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</si>
  <si>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</si>
  <si>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</si>
  <si>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</si>
  <si>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</si>
  <si>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</si>
  <si>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</si>
  <si>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</si>
  <si>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</si>
  <si>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</si>
  <si>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</si>
  <si>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</si>
  <si>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</si>
  <si>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</si>
  <si>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</si>
  <si>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</si>
  <si>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</si>
  <si>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</si>
  <si>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</si>
  <si>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</si>
  <si>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</si>
  <si>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</si>
  <si>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</si>
  <si>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</si>
  <si>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</si>
  <si>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</si>
  <si>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</si>
  <si>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</si>
  <si>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</si>
  <si>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</si>
  <si>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</si>
  <si>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</si>
  <si>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</si>
  <si>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</si>
  <si>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</si>
  <si>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</si>
  <si>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team faced heavy traffic jam  / ETA 30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</si>
  <si>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</si>
  <si>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</si>
  <si>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</si>
  <si>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</si>
  <si>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</si>
  <si>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</si>
  <si>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</si>
  <si>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</si>
  <si>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</si>
  <si>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</si>
  <si>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</si>
  <si>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10 mins </t>
  </si>
  <si>
    <t>PCM-20251101-00001042</t>
  </si>
  <si>
    <t xml:space="preserve">ETA 80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</si>
</sst>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3" totalsRowShown="0" headerRowDxfId="157" dataDxfId="156" headerRowBorderDxfId="154" tableBorderDxfId="155" totalsRowBorderDxfId="153">
  <autoFilter ref="A1:CJ15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workbookViewId="0">
      <selection activeCell="K7" sqref="K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299.66548425926158</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7.6850000004924368E-2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2.6005092593550216E-2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45962.613910185188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45962.613910185188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45962.613910185188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45962.613910185188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45962.613910185188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45962.613910185188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45962.613910185188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45962.613910185188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45962.613910185188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45962.613910185188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45962.613910185188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45962.613910185188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45962.613910185188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45962.613910185188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45962.613910185188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45962.613910185188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45962.613910185188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45962.613910185188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45962.613910185188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45962.613910185188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45962.613910185188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45962.613910185188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45962.613910185188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45962.613910185188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45962.613910185188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45962.613910185188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45962.613910185188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45962.613910185188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45962.613910185188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45962.613910185188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45962.613910185188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45962.613910185188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45962.613910185188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45962.613910185188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45962.613910185188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45962.613910185188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45962.613910185188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45962.613910185188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45962.613910185188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45962.613910185188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45962.613910185188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45962.613910185188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45962.613910185188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45962.613910185188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45962.613910185188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45962.613910185188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45962.613910185188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45962.613910185188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45962.613910185188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45962.613910185188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45962.613910185188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45962.613910185188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45962.613910185188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45962.613910185188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45962.613910185188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45962.613910185188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45962.613910185188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45962.613910185188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45962.613910185188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45962.613910185188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45962.613910185188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45962.613910185188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45962.613910185188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45962.613910185188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45962.613910185188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45962.613910185188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45962.613910185188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45962.613910185188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45962.613910185188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45962.613910185188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45962.613910185188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45962.613910185188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45962.613910185188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45962.613910185188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45962.613910185188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45962.613910185188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45962.613910185188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45962.613910185188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45962.613910185188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45962.613910185188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45962.613910185188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45962.613910185188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45962.613910185188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45962.613910185188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45962.613910185188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45962.613910185188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45962.613910185188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45962.613910185188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45962.613910185188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45962.613910185188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45962.613910185188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45962.613910185188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45962.613910185188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45962.613910185188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45962.613910185188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45962.613910185188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45962.613910185188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45962.613910185188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45962.613910185188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45962.613910185188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45962.613910185188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45962.613910185188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45962.613910185188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45962.613910185188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45962.613910185188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45962.613910185188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45962.613910185188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45962.613910185188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45962.613910185188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45962.613910185188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45962.613910185188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45962.613910185188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45962.613910185188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45962.613910185188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45962.613910185188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45962.613910185188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45962.613910185188</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45962.613910185188</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38EFA8A1-EA87-465E-A462-09A83306DADD}"/>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3"/>
  <sheetViews>
    <sheetView workbookViewId="0">
      <selection activeCell="D6" sqref="D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137.61407222222624</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3.8718268518568948</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0.10400277777807787</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45962.613910185188</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45962.613910185188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45962.613910185188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60"/>
      <c r="B9" s="161" t="str">
        <f>IFERROR(VLOOKUP(D9,DB!A:K,11,0),"")</f>
        <v/>
      </c>
      <c r="C9" s="161"/>
      <c r="D9" s="161"/>
      <c r="E9" s="162"/>
      <c r="F9" s="163"/>
      <c r="G9" s="164">
        <f ca="1">IFERROR(NOW()-F9,"-")</f>
        <v>45962.613910185188</v>
      </c>
      <c r="H9" s="163"/>
      <c r="I9" s="161" t="str">
        <f>IFERROR(VLOOKUP(D9,DB!A:F,6,0),"")</f>
        <v/>
      </c>
      <c r="J9" s="161" t="str">
        <f>IFERROR(VLOOKUP(D9,DB!A:G,7,0),"")</f>
        <v/>
      </c>
      <c r="K9" s="165"/>
      <c r="L9" s="161" t="str">
        <f>IFERROR(VLOOKUP(D9,DB!A:I,9,0),"")</f>
        <v/>
      </c>
      <c r="M9" s="161"/>
      <c r="N9" s="161"/>
      <c r="O9" s="161"/>
      <c r="P9" s="161"/>
      <c r="Q9" s="161"/>
      <c r="R9" s="161"/>
      <c r="S9" s="161"/>
      <c r="T9" s="161"/>
      <c r="U9" s="161"/>
      <c r="V9" s="161"/>
      <c r="W9" s="161"/>
      <c r="X9" s="161"/>
      <c r="Y9" s="161"/>
      <c r="Z9" s="161"/>
      <c r="AA9" s="161"/>
      <c r="AB9" s="161"/>
      <c r="AC9" s="161"/>
      <c r="AD9" s="161"/>
      <c r="AE9" s="161"/>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c r="BZ9" s="161"/>
      <c r="CA9" s="161"/>
      <c r="CB9" s="161"/>
      <c r="CC9" s="161"/>
      <c r="CD9" s="161"/>
      <c r="CE9" s="161"/>
      <c r="CF9" s="161"/>
      <c r="CG9" s="161"/>
      <c r="CH9" s="161"/>
      <c r="CI9" s="161"/>
      <c r="CJ9" s="166"/>
    </row>
    <row r="10" spans="1:88" ht="31.5" customHeight="1">
      <c r="A10" s="112"/>
      <c r="B10" s="18" t="str">
        <f>IFERROR(VLOOKUP(D10,DB!A:K,11,0),"")</f>
        <v/>
      </c>
      <c r="C10" s="18"/>
      <c r="D10" s="18"/>
      <c r="E10" s="113"/>
      <c r="F10" s="114"/>
      <c r="G10" s="115">
        <f ca="1">IFERROR(NOW()-F10,"-")</f>
        <v>45962.613910185188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45962.613910185188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45962.613910185188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45962.613910185188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45962.613910185188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45962.613910185188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45962.613910185188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45962.613910185188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45962.613910185188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45962.613910185188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45962.613910185188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45962.613910185188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45962.613910185188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45962.613910185188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45962.613910185188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45962.613910185188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45962.613910185188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45962.613910185188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45962.613910185188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45962.613910185188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45962.613910185188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45962.613910185188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45962.613910185188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45962.613910185188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45962.613910185188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45962.613910185188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45962.613910185188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45962.613910185188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45962.613910185188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45962.613910185188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45962.613910185188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45962.613910185188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45962.613910185188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45962.613910185188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45962.613910185188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45962.613910185188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45962.613910185188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45962.613910185188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45962.613910185188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45962.613910185188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45962.613910185188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45962.613910185188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45962.613910185188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45962.613910185188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45962.613910185188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45962.613910185188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45962.613910185188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45962.613910185188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45962.613910185188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45962.613910185188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45962.613910185188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45962.613910185188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45962.613910185188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45962.613910185188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45962.613910185188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45962.613910185188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45962.613910185188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45962.613910185188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45962.613910185188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45962.613910185188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45962.613910185188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45962.613910185188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45962.613910185188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45962.613910185188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45962.613910185188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45962.613910185188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45962.613910185188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45962.613910185188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45962.613910185188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45962.613910185188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45962.613910185188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45962.613910185188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45962.613910185188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45962.613910185188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45962.613910185188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45962.613910185188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45962.613910185188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45962.613910185188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45962.613910185188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45962.613910185188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45962.613910185188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45962.613910185188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45962.613910185188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45962.613910185188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45962.613910185188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45962.613910185188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45962.613910185188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45962.613910185188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45962.613910185188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45962.613910185188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45962.613910185188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45962.613910185188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45962.613910185188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45962.613910185188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45962.613910185188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45962.613910185188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45962.613910185188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45962.613910185188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45962.613910185188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45962.613910185188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45962.613910185188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45962.613910185188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45962.613910185188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45962.613910185188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45962.613910185188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45962.613910185188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45962.613910185188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45962.613910185188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45962.613910185188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45962.613910185188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45962.613910185188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45962.613910185188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45962.613910185188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45962.613910185188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45962.613910185188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45962.613910185188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45962.613910185188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45962.613910185188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45962.613910185188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45962.613910185188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45962.613910185188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45962.613910185188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45962.613910185188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45962.613910185188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45962.613910185188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45962.613910185188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45962.613910185188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45962.613910185188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45962.613910185188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45962.613910185188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45962.613910185188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45962.613910185188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45962.613910185188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45962.613910185188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45962.613910185188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45962.613910185188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45962.613910185188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45962.613910185188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45962.613910185188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45962.613910185188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45962.613910185188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45962.613910185188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45962.613910185188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60"/>
      <c r="B153" s="161" t="str">
        <f>IFERROR(VLOOKUP(D153,DB!A:K,11,0),"")</f>
        <v/>
      </c>
      <c r="C153" s="161"/>
      <c r="D153" s="161"/>
      <c r="E153" s="162"/>
      <c r="F153" s="163"/>
      <c r="G153" s="164">
        <f ca="1">IFERROR(NOW()-F153,"-")</f>
        <v>45962.613910185188</v>
      </c>
      <c r="H153" s="163"/>
      <c r="I153" s="161" t="str">
        <f>IFERROR(VLOOKUP(D153,DB!A:F,6,0),"")</f>
        <v/>
      </c>
      <c r="J153" s="161" t="str">
        <f>IFERROR(VLOOKUP(D153,DB!A:G,7,0),"")</f>
        <v/>
      </c>
      <c r="K153" s="165"/>
      <c r="L153" s="161" t="str">
        <f>IFERROR(VLOOKUP(D153,DB!A:I,9,0),"")</f>
        <v/>
      </c>
      <c r="M153" s="161"/>
      <c r="N153" s="161"/>
      <c r="O153" s="161"/>
      <c r="P153" s="161"/>
      <c r="Q153" s="161"/>
      <c r="R153" s="161"/>
      <c r="S153" s="161"/>
      <c r="T153" s="161"/>
      <c r="U153" s="161"/>
      <c r="V153" s="161"/>
      <c r="W153" s="161"/>
      <c r="X153" s="161"/>
      <c r="Y153" s="161"/>
      <c r="Z153" s="161"/>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c r="BZ153" s="161"/>
      <c r="CA153" s="161"/>
      <c r="CB153" s="161"/>
      <c r="CC153" s="161"/>
      <c r="CD153" s="161"/>
      <c r="CE153" s="161"/>
      <c r="CF153" s="161"/>
      <c r="CG153" s="161"/>
      <c r="CH153" s="161"/>
      <c r="CI153" s="161"/>
      <c r="CJ153" s="166"/>
    </row>
  </sheetData>
  <dataValidations count="2">
    <dataValidation allowBlank="1" showInputMessage="1" showErrorMessage="1" sqref="E1" xr:uid="{4D935161-CDD3-4592-B877-3FB59C99E142}"/>
    <dataValidation type="list" allowBlank="1" showInputMessage="1" showErrorMessage="1" sqref="E3:E15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abSelected="1"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45962.613910185188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45962.613910185188</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45962.613910185188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45962.613910185188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45962.613910185188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45962.613910185188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45962.613910185188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45962.613910185188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45962.613910185188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45962.613910185188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45962.613910185188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45962.613910185188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45962.613910185188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45962.613910185188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45962.613910185188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45962.613910185188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45962.613910185188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45962.613910185188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45962.613910185188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45962.613910185188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45962.613910185188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45962.613910185188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45962.613910185188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45962.613910185188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45962.613910185188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45962.613910185188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45962.613910185188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45962.613910185188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45962.613910185188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45962.613910185188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45962.613910185188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45962.613910185188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45962.613910185188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45962.613910185188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45962.613910185188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45962.613910185188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45962.613910185188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45962.613910185188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45962.613910185188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45962.613910185188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45962.613910185188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45962.613910185188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45962.613910185188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45962.613910185188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45962.613910185188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45962.613910185188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45962.613910185188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45962.613910185188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45962.613910185188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45962.613910185188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45962.613910185188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45962.613910185188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45962.613910185188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45962.613910185188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45962.613910185188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45962.613910185188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45962.613910185188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45962.613910185188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45962.613910185188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45962.613910185188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45962.613910185188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45962.613910185188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45962.613910185188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45962.613910185188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45962.613910185188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45962.613910185188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45962.613910185188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45962.613910185188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45962.613910185188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45962.613910185188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45962.613910185188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45962.613910185188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45962.613910185188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45962.613910185188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45962.613910185188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45962.613910185188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45962.613910185188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45962.613910185188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45962.613910185188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45962.613910185188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45962.613910185188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45962.613910185188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45962.613910185188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45962.613910185188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45962.613910185188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45962.613910185188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45962.613910185188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45962.613910185188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45962.613910185188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45962.613910185188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45962.613910185188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45962.613910185188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45962.613910185188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45962.613910185188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45962.613910185188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45962.613910185188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45962.613910185188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45962.613910185188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45962.613910185188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45962.613910185188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45962.613910185188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45962.613910185188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45962.613910185188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45962.613910185188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45962.613910185188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45962.613910185188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45962.613910185188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45962.613910185188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45962.613910185188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45962.613910185188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45962.613910185188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45962.613910185188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45962.613910185188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45962.613910185188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45962.613910185188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45962.613910185188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45962.613910185188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45962.613910185188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45962.613910185188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45962.613910185188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45962.613910185188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45962.613910185188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45962.613910185188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45962.613910185188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45962.613910185188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45962.613910185188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45962.613910185188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45962.613910185188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45962.613910185188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45962.613910185188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45962.613910185188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45962.613910185188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45962.613910185188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45962.613910185188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45962.613910185188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45962.613910185188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45962.613910185188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45962.613910185188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45962.613910185188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45962.613910185188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45962.613910185188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45962.613910185188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45962.613910185188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45962.613910185188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45962.613910185188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45962.613910185188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45962.613910185188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45962.613910185188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45962.613910185188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45962.613910185188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45962.613910185188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45962.613910185188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45962.613910185188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45962.613910185188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45962.613910185188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45962.613910185188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45962.613910185188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45962.613910185188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45962.613910185188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45962.613910185188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45962.613910185188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45962.613910185188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45962.613910185188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45962.613910185188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45962.613910185188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45962.613910185188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45962.613910185188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45962.613910185188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45962.613910185188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45962.613910185188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45962.613910185188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45962.613910185188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45962.613910185188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45962.613910185188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45962.613910185188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45962.613910185188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45962.613910185188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45962.613910185188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45962.613910185188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45962.613910185188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45962.613910185188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45962.613910185188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45962.613910185188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45962.613910185188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45962.613910185188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45962.613910185188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45962.613910185188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45962.613910185188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45962.613910185188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45962.613910185188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45962.613910185188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45962.613910185188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45962.613910185188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45962.613910185188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45962.613910185188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45962.613910185188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45962.613910185188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45962.613910185188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45962.613910185188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45962.613910185188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45962.613910185188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45962.613910185188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45962.613910185188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45962.613910185188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45962.613910185188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45962.613910185188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45962.613910185188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45962.613910185188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45962.613910185188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45962.613910185188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45962.613910185188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45962.613910185188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45962.613910185188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45962.613910185188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45962.613910185188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45962.613910185188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45962.613910185188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45962.613910185188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45962.613910185188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45962.613910185188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45962.613910185188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45962.613910185188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45962.613910185188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45962.613910185188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45962.613910185188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45962.613910185188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45962.613910185188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45962.613910185188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45962.613910185188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45962.613910185188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45962.613910185188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45962.613910185188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45962.613910185188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45962.613910185188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45962.613910185188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45962.613910185188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45962.613910185188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45962.613910185188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45962.613910185188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45962.613910185188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45962.613910185188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45962.613910185188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45962.613910185188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45962.613910185188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45962.613910185188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45962.613910185188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45962.613910185188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45962.613910185188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45962.613910185188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45962.613910185188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45962.613910185188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45962.613910185188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45962.613910185188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45962.613910185188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45962.613910185188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45962.613910185188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45962.613910185188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45962.613910185188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45962.613910185188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45962.613910185188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45962.613910185188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45962.613910185188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45962.613910185188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45962.613910185188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45962.613910185188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45962.613910185188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45962.613910185188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45962.613910185188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45962.613910185188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45962.613910185188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45962.613910185188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45962.613910185188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45962.613910185188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45962.613910185188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45962.613910185188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45962.613910185188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45962.613910185188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45962.613910185188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45962.613910185188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45962.613910185188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45962.613910185188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45962.613910185188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45962.613910185188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45962.613910185188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45962.613910185188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45962.613910185188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45962.613910185188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45962.613910185188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45962.613910185188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45962.613910185188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45962.613910185188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45962.613910185188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45962.613910185188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45962.613910185188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45962.613910185188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45962.613910185188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45962.613910185188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45962.613910185188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45962.613910185188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45962.613910185188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45962.613910185188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45962.613910185188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45962.613910185188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45962.613910185188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45962.613910185188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45962.613910185188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45962.613910185188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45962.613910185188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45962.613910185188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45962.613910185188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45962.613910185188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45962.613910185188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45962.613910185188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45962.613910185188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45962.613910185188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45962.613910185188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45962.613910185188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45962.613910185188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45962.613910185188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45962.613910185188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45962.613910185188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45962.613910185188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45962.613910185188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45962.613910185188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45962.613910185188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45962.613910185188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45962.613910185188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45962.613910185188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45962.613910185188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45962.613910185188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45962.613910185188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45962.613910185188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45962.613910185188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45962.613910185188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45962.613910185188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45962.613910185188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45962.613910185188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45962.613910185188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45962.613910185188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45962.613910185188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45962.613910185188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45962.613910185188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45962.613910185188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45962.613910185188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45962.613910185188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45962.613910185188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45962.613910185188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45962.613910185188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45962.613910185188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45962.613910185188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45962.613910185188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45962.613910185188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45962.613910185188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45962.613910185188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45962.613910185188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45962.613910185188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45962.613910185188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45962.613910185188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45962.613910185188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45962.613910185188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45962.613910185188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45962.613910185188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45962.613910185188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45962.613910185188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45962.613910185188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45962.613910185188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45962.613910185188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45962.613910185188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45962.613910185188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45962.613910185188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45962.613910185188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45962.613910185188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45962.613910185188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45962.613910185188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45962.613910185188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45962.613910185188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45962.613910185188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45962.613910185188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45962.613910185188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45962.613910185188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45962.613910185188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45962.613910185188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45962.613910185188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45962.613910185188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45962.613910185188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45962.613910185188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45962.613910185188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45962.613910185188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45962.613910185188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45962.613910185188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45962.613910185188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45962.613910185188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45962.613910185188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45962.613910185188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45962.613910185188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45962.613910185188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45962.613910185188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45962.613910185188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45962.613910185188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45962.613910185188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45962.613910185188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45962.613910185188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45962.613910185188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45962.613910185188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45962.613910185188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45962.613910185188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45962.613910185188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45962.613910185188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45962.613910185188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45962.613910185188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45962.613910185188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45962.613910185188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45962.613910185188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45962.613910185188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45962.613910185188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45962.613910185188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45962.613910185188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45962.613910185188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45962.613910185188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45962.613910185188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45962.613910185188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45962.613910185188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45962.613910185188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45962.613910185188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45962.613910185188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45962.613910185188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45962.613910185188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45962.613910185188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45962.613910185188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45962.613910185188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45962.613910185188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45962.613910185188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45962.613910185188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45962.613910185188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45962.613910185188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45962.613910185188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45962.613910185188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45962.613910185188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45962.613910185188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45962.613910185188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45962.613910185188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45962.613910185188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45962.613910185188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45962.613910185188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45962.613910185188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45962.613910185188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45962.613910185188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45962.613910185188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45962.613910185188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45962.613910185188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45962.613910185188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45962.613910185188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45962.613910185188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45962.613910185188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45962.613910185188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45962.613910185188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45962.613910185188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45962.613910185188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45962.613910185188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45962.613910185188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45962.613910185188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45962.613910185188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45962.613910185188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45962.613910185188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45962.613910185188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45962.613910185188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45962.613910185188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45962.613910185188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45962.613910185188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45962.613910185188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45962.613910185188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45962.613910185188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45962.613910185188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45962.613910185188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45962.613910185188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45962.613910185188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45962.613910185188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45962.613910185188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45962.613910185188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45962.613910185188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45962.613910185188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45962.613910185188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45962.613910185188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45962.613910185188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45962.613910185188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45962.613910185188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45962.613910185188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45962.613910185188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45962.613910185188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45962.613910185188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45962.613910185188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45962.613910185188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45962.613910185188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45962.613910185188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45962.613910185188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45962.613910185188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45962.613910185188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45962.613910185188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45962.613910185188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45962.613910185188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45962.613910185188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45962.613910185188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45962.613910185188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45962.613910185188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45962.613910185188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45962.613910185188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45962.613910185188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45962.613910185188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45962.613910185188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45962.613910185188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45962.613910185188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45962.613910185188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45962.613910185188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45962.613910185188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45962.613910185188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45962.613910185188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45962.613910185188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45962.613910185188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45962.613910185188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45962.613910185188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45962.613910185188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45962.613910185188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45962.613910185188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45962.613910185188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45962.613910185188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45962.613910185188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45962.613910185188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45962.613910185188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45962.613910185188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45962.613910185188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45962.613910185188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45962.613910185188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45962.613910185188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45962.613910185188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45962.613910185188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45962.613910185188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45962.613910185188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45962.613910185188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45962.613910185188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45962.613910185188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45962.613910185188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45962.613910185188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45962.613910185188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45962.613910185188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45962.613910185188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45962.613910185188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45962.613910185188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45962.613910185188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45962.613910185188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45962.613910185188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45962.613910185188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45962.613910185188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45962.613910185188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45962.613910185188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45962.613910185188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45962.613910185188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45962.613910185188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45962.613910185188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45962.613910185188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45962.613910185188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45962.613910185188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45962.613910185188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45962.613910185188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45962.613910185188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45962.613910185188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45962.613910185188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45962.613910185188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45962.613910185188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45962.613910185188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45962.613910185188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45962.613910185188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45962.613910185188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45962.613910185188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45962.613910185188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45962.613910185188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45962.613910185188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45962.613910185188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45962.613910185188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45962.613910185188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45962.613910185188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45962.613910185188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45962.613910185188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45962.613910185188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45962.613910185188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45962.613910185188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45962.613910185188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45962.613910185188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45962.613910185188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45962.613910185188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45962.613910185188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45962.613910185188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45962.613910185188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45962.613910185188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45962.613910185188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45962.613910185188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45962.613910185188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45962.613910185188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45962.613910185188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45962.613910185188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45962.613910185188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45962.613910185188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45962.613910185188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45962.613910185188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45962.613910185188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45962.613910185188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45962.613910185188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45962.613910185188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45962.613910185188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45962.613910185188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45962.613910185188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45962.613910185188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45962.613910185188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45962.613910185188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45962.613910185188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45962.613910185188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45962.613910185188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45962.613910185188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45962.613910185188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45962.613910185188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45962.613910185188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45962.613910185188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45962.613910185188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45962.613910185188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45962.613910185188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45962.613910185188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45962.613910185188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45962.613910185188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45962.613910185188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45962.613910185188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45962.613910185188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45962.613910185188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45962.613910185188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45962.613910185188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45962.613910185188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45962.613910185188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45962.613910185188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45962.613910185188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45962.613910185188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45962.613910185188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45962.613910185188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45962.613910185188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45962.613910185188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45962.613910185188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45962.613910185188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45962.613910185188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45962.613910185188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45962.613910185188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45962.613910185188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45962.613910185188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45962.613910185188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45962.613910185188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45962.613910185188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45962.613910185188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45962.613910185188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45962.613910185188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45962.613910185188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45962.613910185188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45962.613910185188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45962.613910185188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45962.613910185188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45962.613910185188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45962.613910185188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45962.613910185188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45962.613910185188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45962.613910185188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45962.613910185188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45962.613910185188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45962.613910185188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45962.613910185188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45962.613910185188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45962.613910185188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45962.613910185188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45962.613910185188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45962.613910185188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45962.613910185188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45962.613910185188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45962.613910185188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45962.613910185188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45962.613910185188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45962.613910185188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45962.613910185188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45962.613910185188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45962.613910185188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45962.613910185188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45962.613910185188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45962.613910185188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45962.613910185188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45962.613910185188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45962.613910185188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45962.613910185188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45962.613910185188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45962.613910185188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45962.613910185188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45962.613910185188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45962.613910185188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45962.613910185188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45962.613910185188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45962.613910185188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45962.613910185188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45962.613910185188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45962.613910185188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45962.613910185188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45962.613910185188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45962.613910185188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45962.613910185188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45962.613910185188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45962.613910185188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45962.613910185188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45962.613910185188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45962.613910185188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45962.613910185188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45962.613910185188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45962.613910185188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45962.613910185188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45962.613910185188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45962.613910185188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45962.613910185188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45962.613910185188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45962.613910185188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45962.613910185188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45962.613910185188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45962.613910185188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45962.613910185188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45962.613910185188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45962.613910185188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45962.613910185188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45962.613910185188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45962.613910185188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45962.613910185188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45962.613910185188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45962.613910185188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45962.613910185188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45962.613910185188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45962.613910185188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45962.613910185188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45962.613910185188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45962.613910185188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45962.613910185188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45962.613910185188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45962.613910185188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45962.613910185188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45962.613910185188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45962.613910185188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45962.613910185188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45962.613910185188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45962.613910185188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45962.613910185188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45962.613910185188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45962.613910185188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45962.613910185188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45962.613910185188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45962.613910185188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45962.613910185188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45962.613910185188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45962.613910185188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45962.613910185188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45962.613910185188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45962.613910185188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45962.613910185188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45962.613910185188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45962.613910185188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45962.613910185188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45962.613910185188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45962.613910185188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45962.613910185188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45962.613910185188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45962.613910185188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45962.613910185188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45962.613910185188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45962.613910185188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45962.613910185188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45962.613910185188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45962.613910185188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45962.613910185188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45962.613910185188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45962.613910185188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45962.613910185188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45962.613910185188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45962.613910185188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45962.613910185188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45962.613910185188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45962.613910185188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45962.613910185188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45962.613910185188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45962.613910185188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45962.613910185188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45962.613910185188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45962.613910185188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45962.613910185188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45962.613910185188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45962.613910185188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45962.613910185188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45962.613910185188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45962.613910185188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45962.613910185188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45962.613910185188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45962.613910185188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45962.613910185188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45962.613910185188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45962.613910185188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45962.613910185188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45962.613910185188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45962.613910185188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45962.613910185188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45962.613910185188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45962.613910185188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45962.613910185188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45962.613910185188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45962.613910185188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45962.613910185188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45962.613910185188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45962.613910185188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45962.613910185188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45962.613910185188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45962.613910185188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45962.613910185188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45962.613910185188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45962.613910185188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45962.613910185188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45962.613910185188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45962.613910185188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45962.613910185188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45962.613910185188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45962.613910185188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45962.613910185188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45962.613910185188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45962.613910185188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45962.613910185188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45962.613910185188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45962.613910185188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45962.613910185188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45962.613910185188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45962.613910185188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45962.613910185188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45962.613910185188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45962.613910185188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45962.613910185188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45962.613910185188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45962.613910185188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45962.613910185188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45962.613910185188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45962.613910185188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45962.613910185188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45962.613910185188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45962.613910185188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45962.613910185188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45962.613910185188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45962.613910185188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45962.613910185188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45962.613910185188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45962.613910185188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45962.613910185188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45962.613910185188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45962.613910185188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45962.613910185188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45962.613910185188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45962.613910185188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45962.613910185188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45962.613910185188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45962.613910185188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45962.613910185188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45962.613910185188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45962.613910185188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45962.613910185188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45962.613910185188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45962.613910185188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45962.613910185188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45962.613910185188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45962.613910185188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45962.613910185188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45962.613910185188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45962.613910185188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45962.613910185188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45962.613910185188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45962.613910185188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45962.613910185188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45962.613910185188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45962.613910185188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45962.613910185188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45962.613910185188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45962.613910185188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45962.613910185188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45962.613910185188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45962.613910185188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45962.613910185188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45962.613910185188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45962.613910185188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45962.613910185188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45962.613910185188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45962.613910185188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45962.613910185188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45962.613910185188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45962.613910185188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45962.613910185188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45962.613910185188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45962.613910185188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45962.613910185188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45962.613910185188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45962.613910185188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45962.613910185188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45962.613910185188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45962.613910185188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45962.613910185188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45962.613910185188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45962.613910185188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45962.613910185188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45962.613910185188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45962.613910185188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45962.613910185188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45962.613910185188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45962.613910185188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45962.613910185188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45962.613910185188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45962.613910185188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45962.613910185188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45962.613910185188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45962.613910185188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45962.613910185188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45962.613910185188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45962.613910185188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45962.613910185188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45962.613910185188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45962.613910185188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45962.613910185188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45962.613910185188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45962.613910185188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45962.613910185188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45962.613910185188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45962.613910185188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45962.613910185188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45962.613910185188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45962.613910185188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45962.613910185188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45962.613910185188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45962.613910185188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45962.613910185188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45962.613910185188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45962.613910185188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45962.613910185188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45962.613910185188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45962.613910185188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45962.613910185188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45962.613910185188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45962.613910185188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45962.613910185188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45962.613910185188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45962.613910185188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45962.613910185188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45962.613910185188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45962.613910185188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45962.613910185188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45962.613910185188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45962.613910185188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45962.613910185188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45962.613910185188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45962.613910185188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45962.613910185188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45962.613910185188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45962.613910185188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45962.613910185188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45962.613910185188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45962.613910185188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45962.613910185188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45962.613910185188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45962.613910185188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45962.613910185188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45962.613910185188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45962.613910185188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45962.613910185188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45962.613910185188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45962.613910185188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45962.613910185188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45962.613910185188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45962.613910185188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45962.613910185188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45962.613910185188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45962.613910185188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45962.613910185188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45962.613910185188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45962.613910185188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45962.613910185188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45962.613910185188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45962.613910185188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45962.613910185188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45962.613910185188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45962.613910185188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45962.613910185188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45962.613910185188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45962.613910185188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45962.613910185188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45962.613910185188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45962.613910185188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45962.613910185188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45962.613910185188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45962.613910185188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45962.613910185188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45962.613910185188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45962.613910185188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45962.613910185188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45962.613910185188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45962.613910185188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45962.613910185188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45962.613910185188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45962.613910185188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45962.613910185188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45962.613910185188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45962.613910185188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45962.613910185188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45962.613910185188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45962.613910185188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45962.613910185188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45962.613910185188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45962.613910185188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45962.613910185188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45962.613910185188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45962.613910185188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45962.613910185188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45962.613910185188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45962.613910185188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45962.613910185188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45962.613910185188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45962.613910185188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45962.613910185188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45962.613910185188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45962.613910185188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45962.613910185188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45962.613910185188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45962.613910185188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45962.613910185188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45962.613910185188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45962.613910185188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45962.613910185188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45962.613910185188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45962.613910185188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45962.613910185188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45962.613910185188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45962.613910185188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45962.613910185188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45962.613910185188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45962.613910185188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45962.613910185188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45962.613910185188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45962.613910185188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45962.613910185188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45962.613910185188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45962.613910185188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45962.613910185188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45962.613910185188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45962.613910185188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45962.613910185188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45962.613910185188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45962.613910185188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45962.613910185188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45962.613910185188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45962.613910185188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45962.613910185188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45962.613910185188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45962.613910185188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45962.613910185188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45962.613910185188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45962.613910185188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45962.613910185188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45962.613910185188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45962.613910185188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45962.613910185188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45962.613910185188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45962.613910185188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45962.613910185188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45962.613910185188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45962.613910185188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45962.613910185188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45962.613910185188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45962.613910185188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45962.613910185188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45962.613910185188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45962.613910185188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45962.613910185188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45962.613910185188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45962.613910185188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45962.613910185188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45962.613910185188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45962.613910185188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45962.613910185188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45962.613910185188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45962.613910185188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45962.613910185188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45962.613910185188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45962.613910185188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45962.613910185188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45962.613910185188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39113</v>
      </c>
      <c r="B2" s="93" t="str">
        <f>IFERROR(VLOOKUP(D2,DB!A:K,11,0),"")</f>
        <v>R4</v>
      </c>
      <c r="C2" s="96">
        <v>1</v>
      </c>
      <c r="D2" s="93" t="s">
        <v>35092</v>
      </c>
      <c r="E2" s="97" t="s">
        <v>39021</v>
      </c>
      <c r="F2" s="98">
        <v>45703.480717592596</v>
      </c>
      <c r="G2" s="99">
        <f ca="1">IFERROR(NOW()-F2,"")</f>
        <v>259.13319259259151</v>
      </c>
      <c r="H2" s="98">
        <v>45703.474768518521</v>
      </c>
      <c r="I2" s="98" t="str">
        <f>IFERROR(VLOOKUP(D2,DB!A:F,6,0),"")</f>
        <v>SCECO</v>
      </c>
      <c r="J2" s="98" t="str">
        <f>IFERROR(VLOOKUP(D2,DB!A:G,7,0),"")</f>
        <v>Dead</v>
      </c>
      <c r="K2" s="100" t="s">
        <v>39114</v>
      </c>
      <c r="L2" s="93" t="str">
        <f>IFERROR(VLOOKUP(D2,DB!A:I,9,0),"")</f>
        <v>Latis</v>
      </c>
    </row>
    <row r="3" spans="1:16" ht="26.25" customHeight="1">
      <c r="A3" s="168" t="s">
        <v>39115</v>
      </c>
      <c r="B3" s="118" t="str">
        <f>IFERROR(VLOOKUP(D3,DB!A:K,11,0),"")</f>
        <v>R4</v>
      </c>
      <c r="C3" s="119">
        <v>1</v>
      </c>
      <c r="D3" s="93" t="s">
        <v>28974</v>
      </c>
      <c r="E3" s="97" t="s">
        <v>39021</v>
      </c>
      <c r="F3" s="122">
        <v>45960.96875</v>
      </c>
      <c r="G3" s="123">
        <f ca="1">IFERROR(NOW()-F3,"")</f>
        <v>1.6451601851877058</v>
      </c>
      <c r="H3" s="122">
        <v>45960.963101851848</v>
      </c>
      <c r="I3" s="118" t="str">
        <f>IFERROR(VLOOKUP(D3,DB!A:F,6,0),"")</f>
        <v>SCECO</v>
      </c>
      <c r="J3" s="118" t="str">
        <f>IFERROR(VLOOKUP(D3,DB!A:G,7,0),"")</f>
        <v>Weak</v>
      </c>
      <c r="K3" s="124" t="s">
        <v>39116</v>
      </c>
      <c r="L3" s="120" t="str">
        <f>IFERROR(VLOOKUP(D3,DB!A:I,9,0),"")</f>
        <v>Latis</v>
      </c>
    </row>
    <row r="4" spans="1:16" ht="15" customHeight="1">
      <c r="A4" s="118"/>
      <c r="B4" s="118" t="str">
        <f>IFERROR(VLOOKUP(D4,DB!A:K,11,0),"")</f>
        <v/>
      </c>
      <c r="C4" s="119"/>
      <c r="D4" s="120"/>
      <c r="E4" s="97"/>
      <c r="F4" s="122"/>
      <c r="G4" s="123">
        <f ca="1">IFERROR(NOW()-F4,"")</f>
        <v>45962.613910185188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45962.613910185188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45962.613910185188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45962.613910185188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45962.613910185188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45962.613910185188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45962.613910185188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45962.613910185188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45962.613910185188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45962.613910185188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45962.613910185188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45962.613910185188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45962.613910185188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45962.613910185188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45962.613910185188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45962.613910185188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45962.613910185188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45962.613910185188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45962.613910185188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45962.613910185188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45962.613910185188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45962.613910185188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45962.613910185188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45962.613910185188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45962.613910185188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45962.613910185188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45962.613910185188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45962.613910185188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45962.613910185188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45962.613910185188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45962.613910185188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45962.613910185188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45962.613910185188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45962.613910185188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45962.613910185188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45962.613910185188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45962.613910185188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45962.613910185188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45962.613910185188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45962.613910185188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45962.613910185188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45962.613910185188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45962.613910185188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45962.613910185188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45962.613910185188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45962.613910185188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45962.613910185188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45962.613910185188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45962.613910185188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45962.613910185188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45962.613910185188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45962.613910185188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45962.613910185188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45962.613910185188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45962.613910185188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45962.613910185188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45962.613910185188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45962.613910185188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45962.613910185188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45962.613910185188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45962.613910185188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45962.613910185188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45962.613910185188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45962.613910185188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45962.613910185188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45962.613910185188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45962.613910185188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45962.613910185188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45962.613910185188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45962.613910185188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45962.613910185188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45962.613910185188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45962.613910185188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45962.613910185188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45962.613910185188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45962.613910185188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45962.613910185188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45962.613910185188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45962.613910185188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45962.613910185188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45962.613910185188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45962.613910185188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45962.613910185188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45962.613910185188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45962.613910185188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45962.613910185188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45962.613910185188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45962.613910185188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45962.613910185188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45962.613910185188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45962.613910185188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45962.613910185188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45962.613910185188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45962.613910185188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45962.613910185188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45962.613910185188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45962.613910185188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45962.613910185188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45962.613910185188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45962.613910185188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45962.613910185188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45962.613910185188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45962.613910185188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45962.613910185188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45962.613910185188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45962.613910185188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45962.613910185188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45962.613910185188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45962.613910185188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45962.613910185188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45962.613910185188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39117</v>
      </c>
      <c r="B2" s="37" t="str">
        <f>IFERROR(VLOOKUP(D2,DB!A:K,11,0),"")</f>
        <v>R5</v>
      </c>
      <c r="C2" s="37">
        <v>3</v>
      </c>
      <c r="D2" s="117" t="s">
        <v>36011</v>
      </c>
      <c r="E2" s="37" t="s">
        <v>39021</v>
      </c>
      <c r="F2" s="38">
        <v>45891.832060185188</v>
      </c>
      <c r="G2" s="143">
        <f ca="1">IFERROR(NOW()-F2,"")</f>
        <v>70.781849999999395</v>
      </c>
      <c r="H2" s="38">
        <v>45891.790393518517</v>
      </c>
      <c r="I2" s="37" t="str">
        <f>IFERROR(VLOOKUP(D2,DB!A:F,6,0),"")</f>
        <v>Generator-SG</v>
      </c>
      <c r="J2" s="37" t="str">
        <f>IFERROR(VLOOKUP(D2,DB!A:G,7,0),"")</f>
        <v>Vandalized</v>
      </c>
      <c r="K2" s="37" t="s">
        <v>39118</v>
      </c>
      <c r="L2" s="37" t="str">
        <f>IFERROR(VLOOKUP(D2,DB!A:I,9,0),"")</f>
        <v>Latis</v>
      </c>
      <c r="M2" s="116"/>
    </row>
    <row r="3" spans="1:13" ht="30.75">
      <c r="A3" s="37" t="s">
        <v>39119</v>
      </c>
      <c r="B3" s="37" t="str">
        <f>IFERROR(VLOOKUP(D3,DB!A:K,11,0),"")</f>
        <v>R5</v>
      </c>
      <c r="C3" s="37">
        <v>1</v>
      </c>
      <c r="D3" s="37" t="s">
        <v>33268</v>
      </c>
      <c r="E3" s="37" t="s">
        <v>39104</v>
      </c>
      <c r="F3" s="38">
        <v>45926.188877314817</v>
      </c>
      <c r="G3" s="143">
        <f t="shared" ref="G3" ca="1" si="0">IFERROR(NOW()-F3,"")</f>
        <v>36.425032870371069</v>
      </c>
      <c r="H3" s="38">
        <v>45926.158159722225</v>
      </c>
      <c r="I3" s="37" t="str">
        <f>IFERROR(VLOOKUP(D3,DB!A:F,6,0),"")</f>
        <v>SCECO</v>
      </c>
      <c r="J3" s="37" t="str">
        <f>IFERROR(VLOOKUP(D3,DB!A:G,7,0),"")</f>
        <v>Good</v>
      </c>
      <c r="K3" s="37" t="s">
        <v>39120</v>
      </c>
      <c r="L3" s="37" t="str">
        <f>IFERROR(VLOOKUP(D3,DB!A:I,9,0),"")</f>
        <v>Latis</v>
      </c>
      <c r="M3" s="116"/>
    </row>
    <row r="4" spans="1:13" ht="48" customHeight="1">
      <c r="A4" s="151" t="s">
        <v>39121</v>
      </c>
      <c r="B4" s="151" t="str">
        <f>IFERROR(VLOOKUP(D4,DB!A:K,11,0),"")</f>
        <v>R5</v>
      </c>
      <c r="C4" s="151">
        <v>1</v>
      </c>
      <c r="D4" s="151" t="s">
        <v>34758</v>
      </c>
      <c r="E4" s="151" t="s">
        <v>39104</v>
      </c>
      <c r="F4" s="152">
        <v>45948.661111111112</v>
      </c>
      <c r="G4" s="153">
        <f ca="1">IFERROR(NOW()-F4,"")</f>
        <v>13.952799074075301</v>
      </c>
      <c r="H4" s="152">
        <v>45948.661111111112</v>
      </c>
      <c r="I4" s="151" t="str">
        <f>IFERROR(VLOOKUP(D4,DB!A:F,6,0),"")</f>
        <v>SCECO</v>
      </c>
      <c r="J4" s="151" t="str">
        <f>IFERROR(VLOOKUP(D4,DB!A:G,7,0),"")</f>
        <v>Dead</v>
      </c>
      <c r="K4" s="151" t="s">
        <v>39122</v>
      </c>
      <c r="L4" s="151" t="str">
        <f>IFERROR(VLOOKUP(D4,DB!A:I,9,0),"")</f>
        <v>Latis</v>
      </c>
    </row>
    <row r="5" spans="1:13" ht="15">
      <c r="A5" s="151"/>
      <c r="B5" s="151" t="str">
        <f>IFERROR(VLOOKUP(D5,DB!A:K,11,0),"")</f>
        <v/>
      </c>
      <c r="C5" s="151"/>
      <c r="D5" s="151"/>
      <c r="E5" s="151"/>
      <c r="F5" s="152"/>
      <c r="G5" s="153">
        <f ca="1">IFERROR(NOW()-F5,"")</f>
        <v>45962.613910185188</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45962.613910185188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45962.613910185188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45962.613910185188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45962.613910185188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45962.613910185188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45962.613910185188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45962.613910185188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45962.613910185188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45962.613910185188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45962.613910185188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45962.613910185188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45962.613910185188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45962.613910185188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45962.613910185188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45962.613910185188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45962.613910185188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45962.613910185188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45962.613910185188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45962.613910185188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45962.613910185188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45962.613910185188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45962.613910185188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45962.613910185188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45962.613910185188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45962.613910185188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45962.613910185188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45962.613910185188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45962.613910185188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45962.613910185188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45962.613910185188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45962.613910185188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45962.613910185188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45962.613910185188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45962.613910185188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45962.613910185188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45962.613910185188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45962.613910185188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45962.613910185188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45962.613910185188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45962.613910185188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45962.613910185188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45962.613910185188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45962.613910185188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45962.613910185188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45962.613910185188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45962.613910185188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45962.613910185188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45962.613910185188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45962.613910185188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45962.613910185188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45962.613910185188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45962.613910185188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45962.613910185188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45962.613910185188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45962.613910185188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45962.613910185188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45962.613910185188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45962.613910185188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45962.613910185188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45962.613910185188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45962.613910185188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45962.613910185188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45962.613910185188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45962.613910185188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45962.613910185188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45962.613910185188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45962.613910185188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45962.613910185188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45962.613910185188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45962.613910185188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45962.613910185188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45962.613910185188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45962.613910185188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45962.613910185188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45962.613910185188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45962.613910185188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45962.613910185188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45962.613910185188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45962.613910185188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45962.613910185188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45962.613910185188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45962.613910185188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45962.613910185188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45962.613910185188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45962.613910185188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45962.613910185188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45962.613910185188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45962.613910185188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45962.613910185188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45962.613910185188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45962.613910185188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45962.613910185188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45962.613910185188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45962.613910185188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45962.613910185188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45962.613910185188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45962.613910185188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45962.613910185188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45962.613910185188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45962.613910185188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45962.613910185188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45962.613910185188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45962.613910185188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45962.613910185188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45962.613910185188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45962.613910185188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45962.613910185188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45962.613910185188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45962.613910185188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45962.613910185188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45962.613910185188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45962.613910185188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45962.613910185188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45962.613910185188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45962.613910185188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45962.613910185188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45962.613910185188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45962.613910185188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45962.613910185188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45962.613910185188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45962.613910185188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45962.613910185188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45962.613910185188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45962.613910185188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45962.613910185188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45962.613910185188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45962.613910185188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45962.613910185188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45962.613910185188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45962.613910185188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45962.613910185188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45962.613910185188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45962.613910185188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45962.613910185188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45962.613910185188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45962.613910185188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45962.613910185188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45962.613910185188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45962.613910185188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45962.613910185188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45962.613910185188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45962.613910185188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45962.613910185188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45962.613910185188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45962.613910185188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45962.613910185188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45962.613910185188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45962.613910185188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45962.613910185188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45962.613910185188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45962.613910185188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45962.613910185188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45962.613910185188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45962.613910185188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45962.613910185188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45962.613910185188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45962.613910185188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45962.613910185188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45962.613910185188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45962.613910185188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45962.613910185188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45962.613910185188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45962.613910185188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45962.613910185188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45962.613910185188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45962.613910185188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45962.613910185188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45962.613910185188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45962.613910185188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45962.613910185188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45962.613910185188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45962.613910185188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45962.613910185188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45962.613910185188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45962.613910185188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45962.613910185188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45962.613910185188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45962.613910185188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45962.613910185188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45962.613910185188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45962.613910185188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45962.613910185188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45962.613910185188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45962.613910185188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45962.613910185188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45962.613910185188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45962.613910185188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45962.613910185188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45962.613910185188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45962.613910185188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45962.613910185188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45962.613910185188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45962.613910185188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45962.613910185188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45962.613910185188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45962.613910185188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45962.613910185188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45962.613910185188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45962.613910185188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45962.613910185188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45962.613910185188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45962.613910185188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45962.613910185188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45962.613910185188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45962.613910185188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45962.613910185188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45962.613910185188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45962.613910185188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45962.613910185188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45962.613910185188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45962.613910185188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45962.613910185188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45962.613910185188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45962.613910185188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45962.613910185188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45962.613910185188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45962.613910185188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45962.613910185188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45962.613910185188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45962.613910185188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45962.613910185188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45962.613910185188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45962.613910185188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45962.613910185188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45962.613910185188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45962.613910185188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45962.613910185188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45962.613910185188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45962.613910185188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45962.613910185188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45962.613910185188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45962.613910185188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45962.613910185188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45962.613910185188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45962.613910185188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45962.613910185188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45962.613910185188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45962.613910185188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45962.613910185188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45962.613910185188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45962.613910185188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45962.613910185188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45962.613910185188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45962.613910185188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45962.613910185188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45962.613910185188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45962.613910185188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45962.613910185188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45962.613910185188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45962.613910185188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45962.613910185188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45962.613910185188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45962.613910185188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45962.613910185188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45962.613910185188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45962.613910185188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45962.613910185188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45962.613910185188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45962.613910185188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45962.613910185188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45962.613910185188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45962.613910185188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45962.613910185188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45962.613910185188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45962.613910185188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45962.613910185188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45962.613910185188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45962.613910185188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45962.613910185188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45962.613910185188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45962.613910185188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45962.613910185188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45962.613910185188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45962.613910185188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45962.613910185188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45962.613910185188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45962.613910185188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45962.613910185188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45962.613910185188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45962.613910185188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45962.613910185188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45962.613910185188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45962.613910185188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45962.613910185188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45962.613910185188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45962.613910185188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45962.613910185188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45962.613910185188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45962.613910185188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45962.613910185188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45962.613910185188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45962.613910185188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45962.613910185188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45962.613910185188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45962.613910185188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45962.613910185188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45962.613910185188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45962.613910185188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45962.613910185188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45962.613910185188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45962.613910185188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45962.613910185188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45962.613910185188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45962.613910185188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45962.613910185188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45962.613910185188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45962.613910185188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45962.613910185188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45962.613910185188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45962.613910185188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45962.613910185188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45962.613910185188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45962.613910185188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45962.613910185188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45962.613910185188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45962.613910185188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45962.613910185188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45962.613910185188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45962.613910185188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45962.613910185188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45962.613910185188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45962.613910185188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45962.613910185188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45962.613910185188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45962.613910185188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45962.613910185188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45962.613910185188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45962.613910185188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45962.613910185188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45962.613910185188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45962.613910185188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45962.613910185188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45962.613910185188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45962.613910185188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45962.613910185188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45962.613910185188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45962.613910185188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45962.613910185188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45962.613910185188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45962.613910185188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45962.613910185188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45962.613910185188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45962.613910185188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45962.613910185188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45962.613910185188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45962.613910185188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45962.613910185188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45962.613910185188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45962.613910185188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45962.613910185188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45962.613910185188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45962.613910185188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45962.613910185188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45962.613910185188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45962.613910185188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45962.613910185188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45962.613910185188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45962.613910185188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45962.613910185188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45962.613910185188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45962.613910185188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45962.613910185188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45962.613910185188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45962.613910185188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45962.613910185188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45962.613910185188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45962.613910185188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45962.613910185188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45962.613910185188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45962.613910185188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45962.613910185188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45962.613910185188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45962.613910185188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45962.613910185188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45962.613910185188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45962.613910185188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45962.613910185188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45962.613910185188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45962.613910185188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45962.613910185188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45962.613910185188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45962.613910185188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45962.613910185188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B7" sqref="B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38539</v>
      </c>
      <c r="E2" s="105" t="s">
        <v>39021</v>
      </c>
      <c r="F2" s="106"/>
      <c r="G2" s="76">
        <f ca="1">IFERROR(NOW()-F2,"-")</f>
        <v>45962.613910185188</v>
      </c>
      <c r="H2" s="106">
        <v>45962.544999999998</v>
      </c>
      <c r="I2" s="102" t="str">
        <f>IFERROR(VLOOKUP(D2,DB!A:F,6,0),"")</f>
        <v>Generator-SG</v>
      </c>
      <c r="J2" s="101" t="str">
        <f>IFERROR(VLOOKUP(D2,DB!A:G,7,0),"")</f>
        <v>Vandalized</v>
      </c>
      <c r="K2" s="107" t="s">
        <v>39124</v>
      </c>
      <c r="L2" s="108" t="str">
        <f>IFERROR(VLOOKUP(D2,DB!A:I,9,0),"")</f>
        <v>Latis</v>
      </c>
    </row>
    <row r="3" spans="1:16383" ht="31.5" customHeight="1">
      <c r="A3" s="103" t="s">
        <v>39125</v>
      </c>
      <c r="B3" s="102" t="str">
        <f>IFERROR(VLOOKUP(D3,DB!A:K,11,0),"")</f>
        <v>R6</v>
      </c>
      <c r="C3" s="104">
        <v>1</v>
      </c>
      <c r="D3" s="102" t="s">
        <v>29382</v>
      </c>
      <c r="E3" s="105" t="s">
        <v>39021</v>
      </c>
      <c r="F3" s="106">
        <v>45962.580717592595</v>
      </c>
      <c r="G3" s="76">
        <f ca="1">IFERROR(NOW()-F3,"-")</f>
        <v>3.319259259296814E-2</v>
      </c>
      <c r="H3" s="106">
        <v>45962.574988425928</v>
      </c>
      <c r="I3" s="102" t="str">
        <f>IFERROR(VLOOKUP(D3,DB!A:F,6,0),"")</f>
        <v>SCECO</v>
      </c>
      <c r="J3" s="101" t="str">
        <f>IFERROR(VLOOKUP(D3,DB!A:G,7,0),"")</f>
        <v>Dead</v>
      </c>
      <c r="K3" s="107" t="s">
        <v>39126</v>
      </c>
      <c r="L3" s="108" t="str">
        <f>IFERROR(VLOOKUP(D3,DB!A:I,9,0),"")</f>
        <v>Latis</v>
      </c>
    </row>
    <row r="4" spans="1:16383" ht="31.5" customHeight="1">
      <c r="A4" s="103"/>
      <c r="B4" s="102" t="str">
        <f>IFERROR(VLOOKUP(D4,DB!A:K,11,0),"")</f>
        <v/>
      </c>
      <c r="C4" s="104"/>
      <c r="D4" s="102"/>
      <c r="E4" s="105"/>
      <c r="F4" s="106"/>
      <c r="G4" s="76">
        <f ca="1">IFERROR(NOW()-F4,"-")</f>
        <v>45962.613910185188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45962.613910185188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45962.613910185188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45962.613910185188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45962.613910185188</v>
      </c>
      <c r="H8" s="106"/>
      <c r="I8" s="102" t="str">
        <f>IFERROR(VLOOKUP(D8,DB!A:F,6,0),"")</f>
        <v/>
      </c>
      <c r="J8" s="101" t="str">
        <f>IFERROR(VLOOKUP(D8,DB!A:G,7,0),"")</f>
        <v/>
      </c>
      <c r="K8" s="107"/>
      <c r="L8" s="108" t="str">
        <f>IFERROR(VLOOKUP(D8,DB!A:I,9,0),"")</f>
        <v/>
      </c>
    </row>
    <row r="9" spans="1:16383" ht="31.5" customHeight="1">
      <c r="A9" s="103"/>
      <c r="B9" s="102" t="str">
        <f>IFERROR(VLOOKUP(D9,DB!A:K,11,0),"")</f>
        <v/>
      </c>
      <c r="C9" s="104"/>
      <c r="D9"/>
      <c r="E9" s="105"/>
      <c r="F9" s="106"/>
      <c r="G9" s="76">
        <f ca="1">IFERROR(NOW()-F9,"-")</f>
        <v>45962.613910185188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45962.613910185188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45962.613910185188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45962.613910185188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45962.613910185188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45962.613910185188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45962.613910185188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45962.613910185188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45962.613910185188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45962.613910185188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45962.613910185188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45962.613910185188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45962.613910185188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45962.613910185188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45962.613910185188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45962.613910185188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45962.613910185188</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2025-11-01T11:45:57Z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