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298" documentId="13_ncr:1_{F6CB121F-512D-4AA6-A0C1-0FB36C537598}" xr6:coauthVersionLast="47" xr6:coauthVersionMax="47" xr10:uidLastSave="{957E9641-A317-48D1-865C-FF60845C7A03}"/>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3" l="1"/>
  <c r="I3" i="3"/>
  <c r="J3" i="3"/>
  <c r="L3" i="3"/>
  <c r="B3" i="3"/>
  <c r="B4" i="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I2"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G2" i="1"/>
  <c r="I2" i="1"/>
  <c r="B2" i="5"/>
  <c r="I2" i="5"/>
  <c r="J2" i="5"/>
  <c r="G2"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alcChain>
</file>

<file path=xl/sharedStrings.xml><?xml version="1.0" encoding="utf-8"?>
<sst xmlns="http://schemas.openxmlformats.org/spreadsheetml/2006/main" count="179022" uniqueCount="39103">
  <si>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</si>
  <si>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</si>
  <si>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</si>
  <si>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</si>
  <si>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</si>
  <si>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</si>
  <si>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</si>
  <si>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</si>
  <si>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</si>
  <si>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</si>
  <si>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</si>
  <si>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</si>
  <si>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</si>
  <si>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</si>
  <si>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</si>
  <si>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</si>
  <si>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</si>
  <si>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</si>
  <si>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</si>
  <si>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</si>
  <si>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</si>
  <si>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</si>
  <si>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</si>
  <si>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</si>
  <si>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</si>
  <si>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</si>
  <si>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</si>
  <si>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</si>
  <si>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</si>
  <si>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</si>
  <si>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</si>
  <si>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</si>
  <si>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</si>
  <si>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</si>
  <si>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</si>
  <si>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</si>
  <si>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</si>
  <si>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</si>
  <si>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</si>
  <si>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</si>
  <si>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</si>
  <si>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</si>
  <si>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</si>
  <si>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</si>
  <si>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</si>
  <si>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</si>
  <si>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</si>
  <si>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</si>
  <si>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</si>
  <si>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</si>
  <si>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</si>
  <si>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</si>
  <si>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</si>
  <si>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</si>
  <si>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</si>
  <si>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</si>
  <si>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</si>
  <si>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</si>
  <si>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</si>
  <si>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</si>
  <si>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</si>
  <si>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</si>
  <si>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</si>
  <si>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</si>
  <si>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</si>
  <si>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</si>
  <si>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</si>
  <si>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</si>
  <si>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</si>
  <si>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</si>
  <si>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</si>
  <si>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</si>
  <si>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</si>
  <si>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</si>
  <si>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</si>
  <si>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</si>
  <si>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</si>
  <si>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</si>
  <si>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</si>
  <si>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</si>
  <si>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</si>
  <si>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</si>
  <si>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</si>
  <si>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</si>
  <si>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</si>
  <si>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</si>
  <si>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</si>
  <si>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</si>
  <si>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</si>
  <si>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</si>
  <si>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</si>
  <si>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</si>
  <si>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</si>
  <si>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</si>
  <si>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</si>
  <si>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</si>
  <si>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</si>
  <si>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</si>
  <si>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</si>
  <si>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</si>
  <si>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</si>
  <si>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</si>
  <si>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</si>
  <si>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</si>
  <si>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</si>
  <si>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</si>
  <si>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</si>
  <si>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</si>
  <si>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</si>
  <si>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</si>
  <si>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</si>
  <si>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</si>
  <si>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</si>
  <si>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</si>
  <si>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</si>
  <si>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</si>
  <si>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</si>
  <si>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</si>
  <si>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</si>
  <si>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</si>
  <si>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</si>
  <si>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</si>
  <si>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</si>
  <si>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</si>
  <si>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</si>
  <si>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</si>
  <si>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</si>
  <si>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</si>
  <si>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</si>
  <si>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</si>
  <si>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</si>
  <si>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</si>
  <si>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</si>
  <si>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</si>
  <si>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</si>
  <si>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</si>
  <si>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</si>
  <si>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</si>
  <si>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</si>
  <si>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</si>
  <si>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</si>
  <si>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</si>
  <si>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</si>
  <si>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</si>
  <si>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</si>
  <si>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</si>
  <si>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</si>
  <si>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</si>
  <si>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</si>
  <si>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</si>
  <si>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</si>
  <si>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</si>
  <si>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</si>
  <si>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</si>
  <si>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</si>
  <si>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</si>
  <si>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</si>
  <si>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</si>
  <si>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</si>
  <si>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</si>
  <si>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</si>
  <si>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</si>
  <si>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</si>
  <si>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</si>
  <si>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</si>
  <si>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</si>
  <si>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</si>
  <si>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</si>
  <si>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</si>
  <si>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</si>
  <si>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</si>
  <si>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</si>
  <si>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</si>
  <si>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</si>
  <si>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</si>
  <si>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</si>
  <si>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</si>
  <si>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</si>
  <si>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</si>
  <si>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</si>
  <si>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</si>
  <si>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</si>
  <si>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</si>
  <si>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</si>
  <si>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</si>
  <si>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</si>
  <si>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</si>
  <si>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</si>
  <si>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</si>
  <si>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</si>
  <si>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</si>
  <si>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</si>
  <si>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</si>
  <si>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</si>
  <si>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</si>
  <si>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</si>
  <si>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</si>
  <si>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</si>
  <si>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</si>
  <si>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</si>
  <si>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</si>
  <si>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</si>
  <si>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</si>
  <si>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</si>
  <si>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</si>
  <si>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</si>
  <si>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</si>
  <si>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</si>
  <si>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</si>
  <si>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</si>
  <si>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</si>
  <si>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</si>
  <si>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</si>
  <si>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</si>
  <si>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</si>
  <si>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</si>
  <si>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</si>
  <si>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</si>
  <si>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</si>
  <si>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</si>
  <si>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</si>
  <si>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</si>
  <si>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</si>
  <si>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</si>
  <si>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</si>
  <si>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</si>
  <si>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</si>
  <si>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</si>
  <si>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</si>
  <si>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</si>
  <si>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</si>
  <si>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</si>
  <si>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</si>
  <si>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</si>
  <si>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</si>
  <si>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</si>
  <si>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</si>
  <si>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</si>
  <si>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</si>
  <si>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</si>
  <si>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</si>
  <si>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</si>
  <si>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</si>
  <si>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</si>
  <si>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</si>
  <si>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</si>
  <si>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</si>
  <si>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</si>
  <si>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</si>
  <si>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</si>
  <si>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</si>
  <si>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</si>
  <si>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</si>
  <si>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</si>
  <si>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</si>
  <si>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</si>
  <si>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</si>
  <si>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</si>
  <si>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</si>
  <si>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</si>
  <si>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</si>
  <si>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</si>
  <si>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</si>
  <si>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</si>
  <si>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</si>
  <si>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</si>
  <si>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</si>
  <si>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</si>
  <si>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</si>
  <si>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</si>
  <si>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</si>
  <si>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</si>
  <si>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</si>
  <si>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</si>
  <si>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</si>
  <si>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</si>
  <si>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</si>
  <si>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</si>
  <si>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</si>
  <si>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</si>
  <si>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</si>
  <si>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</si>
  <si>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</si>
  <si>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</si>
  <si>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</si>
  <si>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</si>
  <si>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</si>
  <si>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</si>
  <si>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</si>
  <si>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</si>
  <si>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</si>
  <si>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</si>
  <si>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</si>
  <si>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</si>
  <si>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</si>
  <si>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</si>
  <si>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</si>
  <si>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</si>
  <si>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</si>
  <si>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</si>
  <si>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</si>
  <si>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</si>
  <si>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</si>
  <si>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</si>
  <si>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</si>
  <si>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</si>
  <si>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</si>
  <si>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</si>
  <si>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</si>
  <si>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</si>
  <si>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</si>
  <si>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</si>
  <si>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</si>
  <si>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</si>
  <si>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</si>
  <si>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</si>
  <si>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</si>
  <si>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</si>
  <si>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</si>
  <si>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</si>
  <si>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</si>
  <si>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</si>
  <si>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</si>
  <si>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</si>
  <si>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</si>
  <si>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</si>
  <si>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</si>
  <si>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</si>
  <si>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</si>
  <si>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</si>
  <si>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</si>
  <si>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</si>
  <si>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</si>
  <si>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</si>
  <si>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</si>
  <si>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</si>
  <si>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</si>
  <si>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</si>
  <si>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</si>
  <si>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</si>
  <si>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</si>
  <si>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</si>
  <si>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</si>
  <si>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</si>
  <si>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</si>
  <si>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</si>
  <si>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</si>
  <si>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</si>
  <si>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</si>
  <si>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</si>
  <si>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</si>
  <si>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</si>
  <si>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</si>
  <si>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</si>
  <si>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</si>
  <si>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</si>
  <si>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</si>
  <si>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</si>
  <si>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</si>
  <si>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</si>
  <si>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</si>
  <si>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</si>
  <si>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</si>
  <si>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</si>
  <si>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</si>
  <si>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</si>
  <si>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</si>
  <si>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</si>
  <si>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</si>
  <si>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</si>
  <si>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</si>
  <si>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</si>
  <si>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</si>
  <si>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</si>
  <si>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</si>
  <si>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</si>
  <si>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</si>
  <si>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</si>
  <si>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</si>
  <si>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</si>
  <si>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</si>
  <si>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</si>
  <si>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</si>
  <si>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</si>
  <si>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</si>
  <si>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</si>
  <si>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</si>
  <si>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</si>
  <si>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</si>
  <si>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</si>
  <si>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</si>
  <si>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</si>
  <si>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</si>
  <si>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</si>
  <si>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</si>
  <si>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</si>
  <si>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</si>
  <si>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</si>
  <si>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</si>
  <si>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</si>
  <si>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</si>
  <si>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</si>
  <si>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</si>
  <si>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</si>
  <si>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</si>
  <si>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</si>
  <si>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</si>
  <si>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</si>
  <si>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</si>
  <si>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</si>
  <si>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</si>
  <si>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</si>
  <si>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</si>
  <si>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</si>
  <si>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</si>
  <si>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</si>
  <si>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</si>
  <si>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</si>
  <si>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</si>
  <si>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</si>
  <si>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</si>
  <si>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</si>
  <si>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</si>
  <si>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</si>
  <si>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</si>
  <si>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</si>
  <si>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</si>
  <si>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</si>
  <si>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</si>
  <si>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</si>
  <si>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</si>
  <si>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</si>
  <si>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</si>
  <si>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</si>
  <si>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</si>
  <si>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</si>
  <si>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</si>
  <si>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</si>
  <si>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</si>
  <si>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</si>
  <si>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</si>
  <si>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</si>
  <si>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</si>
  <si>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</si>
  <si>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</si>
  <si>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</si>
  <si>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</si>
  <si>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</si>
  <si>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</si>
  <si>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</si>
  <si>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</si>
  <si>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</si>
  <si>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</si>
  <si>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</si>
  <si>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</si>
  <si>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</si>
  <si>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</si>
  <si>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</si>
  <si>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</si>
  <si>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</si>
  <si>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</si>
  <si>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</si>
  <si>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</si>
  <si>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</si>
  <si>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</si>
  <si>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</si>
  <si>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</si>
  <si>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</si>
  <si>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</si>
  <si>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</si>
  <si>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</si>
  <si>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</si>
  <si>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</si>
  <si>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</si>
  <si>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</si>
  <si>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</si>
  <si>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</si>
  <si>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</si>
  <si>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</si>
  <si>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</si>
  <si>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</si>
  <si>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</si>
  <si>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</si>
  <si>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</si>
  <si>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</si>
  <si>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</si>
  <si>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</si>
  <si>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</si>
  <si>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</si>
  <si>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</si>
  <si>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</si>
  <si>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</si>
  <si>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</si>
  <si>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</si>
  <si>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</si>
  <si>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</si>
  <si>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</si>
  <si>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</si>
  <si>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</si>
  <si>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</si>
  <si>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</si>
  <si>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</si>
  <si>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</si>
  <si>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</si>
  <si>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</si>
  <si>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</si>
  <si>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</si>
  <si>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</si>
  <si>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</si>
  <si>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</si>
  <si>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</si>
  <si>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</si>
  <si>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</si>
  <si>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</si>
  <si>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</si>
  <si>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</si>
  <si>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</si>
  <si>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</si>
  <si>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</si>
  <si>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</si>
  <si>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</si>
  <si>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</si>
  <si>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</si>
  <si>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</si>
  <si>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</si>
  <si>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</si>
  <si>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</si>
  <si>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</si>
  <si>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</si>
  <si>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</si>
  <si>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</si>
  <si>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</si>
  <si>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</si>
  <si>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</si>
  <si>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</si>
  <si>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</si>
  <si>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</si>
  <si>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</si>
  <si>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</si>
  <si>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</si>
  <si>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</si>
  <si>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</si>
  <si>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</si>
  <si>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</si>
  <si>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</si>
  <si>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</si>
  <si>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</si>
  <si>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</si>
  <si>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</si>
  <si>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</si>
  <si>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</si>
  <si>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</si>
  <si>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</si>
  <si>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</si>
  <si>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</si>
  <si>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</si>
  <si>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</si>
  <si>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</si>
  <si>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</si>
  <si>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</si>
  <si>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</si>
  <si>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</si>
  <si>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</si>
  <si>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</si>
  <si>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</si>
  <si>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</si>
  <si>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</si>
  <si>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</si>
  <si>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</si>
  <si>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</si>
  <si>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</si>
  <si>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</si>
  <si>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</si>
  <si>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</si>
  <si>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</si>
  <si>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</si>
  <si>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</si>
  <si>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</si>
  <si>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</si>
  <si>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</si>
  <si>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</si>
  <si>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</si>
  <si>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</si>
  <si>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</si>
  <si>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</si>
  <si>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</si>
  <si>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</si>
  <si>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</si>
  <si>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</si>
  <si>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</si>
  <si>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</si>
  <si>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</si>
  <si>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</si>
  <si>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</si>
  <si>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</si>
  <si>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</si>
  <si>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</si>
  <si>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</si>
  <si>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</si>
  <si>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</si>
  <si>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</si>
  <si>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</si>
  <si>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</si>
  <si>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</si>
  <si>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</si>
  <si>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</si>
  <si>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</si>
  <si>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</si>
  <si>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</si>
  <si>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</si>
  <si>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</si>
  <si>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</si>
  <si>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</si>
  <si>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</si>
  <si>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</si>
  <si>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</si>
  <si>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</si>
  <si>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</si>
  <si>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</si>
  <si>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</si>
  <si>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</si>
  <si>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</si>
  <si>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</si>
  <si>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</si>
  <si>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</si>
  <si>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</si>
  <si>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</si>
  <si>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</si>
  <si>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</si>
  <si>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</si>
  <si>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</si>
  <si>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</si>
  <si>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</si>
  <si>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</si>
  <si>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</si>
  <si>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</si>
  <si>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</si>
  <si>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</si>
  <si>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</si>
  <si>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</si>
  <si>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</si>
  <si>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</si>
  <si>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</si>
  <si>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</si>
  <si>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</si>
  <si>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</si>
  <si>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</si>
  <si>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</si>
  <si>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</si>
  <si>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</si>
  <si>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</si>
  <si>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</si>
  <si>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</si>
  <si>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</si>
  <si>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</si>
  <si>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</si>
  <si>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</si>
  <si>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</si>
  <si>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</si>
  <si>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</si>
  <si>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</si>
  <si>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</si>
  <si>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</si>
  <si>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</si>
  <si>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</si>
  <si>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</si>
  <si>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</si>
  <si>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</si>
  <si>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</si>
  <si>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</si>
  <si>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</si>
  <si>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</si>
  <si>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</si>
  <si>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</si>
  <si>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</si>
  <si>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</si>
  <si>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</si>
  <si>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</si>
  <si>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</si>
  <si>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</si>
  <si>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</si>
  <si>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</si>
  <si>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</si>
  <si>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</si>
  <si>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</si>
  <si>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</si>
  <si>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</si>
  <si>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</si>
  <si>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</si>
  <si>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</si>
  <si>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</si>
  <si>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</si>
  <si>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</si>
  <si>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</si>
  <si>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</si>
  <si>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</si>
  <si>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</si>
  <si>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</si>
  <si>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</si>
  <si>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</si>
  <si>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</si>
  <si>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</si>
  <si>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</si>
  <si>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</si>
  <si>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</si>
  <si>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</si>
  <si>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</si>
  <si>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</si>
  <si>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</si>
  <si>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</si>
  <si>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</si>
  <si>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</si>
  <si>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</si>
  <si>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</si>
  <si>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</si>
  <si>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</si>
  <si>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</si>
  <si>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</si>
  <si>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</si>
  <si>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</si>
  <si>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</si>
  <si>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</si>
  <si>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</si>
  <si>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</si>
  <si>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</si>
  <si>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</si>
  <si>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</si>
  <si>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</si>
  <si>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</si>
  <si>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</si>
  <si>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</si>
  <si>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</si>
  <si>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</si>
  <si>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</si>
  <si>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</si>
  <si>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</si>
  <si>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</si>
  <si>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</si>
  <si>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</si>
  <si>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</si>
  <si>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</si>
  <si>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</si>
  <si>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</si>
  <si>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</si>
  <si>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</si>
  <si>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</si>
  <si>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</si>
  <si>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</si>
  <si>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</si>
  <si>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</si>
  <si>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</si>
  <si>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</si>
  <si>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</si>
  <si>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</si>
  <si>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</si>
  <si>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</si>
  <si>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</si>
  <si>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</si>
  <si>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</si>
  <si>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</si>
  <si>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</si>
  <si>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</si>
  <si>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</si>
  <si>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</si>
  <si>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</si>
  <si>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</si>
  <si>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</si>
  <si>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</si>
  <si>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</si>
  <si>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</si>
  <si>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</si>
  <si>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</si>
  <si>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</si>
  <si>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</si>
  <si>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</si>
  <si>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</si>
  <si>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</si>
  <si>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</si>
  <si>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</si>
  <si>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</si>
  <si>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</si>
  <si>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</si>
  <si>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</si>
  <si>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</si>
  <si>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</si>
  <si>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</si>
  <si>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</si>
  <si>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</si>
  <si>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</si>
  <si>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</si>
  <si>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</si>
  <si>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</si>
  <si>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</si>
  <si>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</si>
  <si>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</si>
  <si>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</si>
  <si>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</si>
  <si>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</si>
  <si>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</si>
  <si>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</si>
  <si>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</si>
  <si>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</si>
  <si>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</si>
  <si>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</si>
  <si>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</si>
  <si>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</si>
  <si>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</si>
  <si>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</si>
  <si>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</si>
  <si>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</si>
  <si>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</si>
  <si>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</si>
  <si>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</si>
  <si>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</si>
  <si>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</si>
  <si>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</si>
  <si>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</si>
  <si>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</si>
  <si>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</si>
  <si>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</si>
  <si>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</si>
  <si>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</si>
  <si>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</si>
  <si>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</si>
  <si>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</si>
  <si>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</si>
  <si>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</si>
  <si>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</si>
  <si>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</si>
  <si>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</si>
  <si>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</si>
  <si>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</si>
  <si>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</si>
  <si>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</si>
  <si>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</si>
  <si>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</si>
  <si>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</si>
  <si>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</si>
  <si>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</si>
  <si>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</si>
  <si>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</si>
  <si>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</si>
  <si>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</si>
  <si>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</si>
  <si>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</si>
  <si>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</si>
  <si>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</si>
  <si>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</si>
  <si>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</si>
  <si>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</si>
  <si>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</si>
  <si>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</si>
  <si>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</si>
  <si>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</si>
  <si>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</si>
  <si>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</si>
  <si>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</si>
  <si>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</si>
  <si>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</si>
  <si>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</si>
  <si>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</si>
  <si>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</si>
  <si>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</si>
  <si>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</si>
  <si>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</si>
  <si>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</si>
  <si>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</si>
  <si>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</si>
  <si>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</si>
  <si>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</si>
  <si>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</si>
  <si>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</si>
  <si>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</si>
  <si>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</si>
  <si>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</si>
  <si>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</si>
  <si>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</si>
  <si>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</si>
  <si>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</si>
  <si>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</si>
  <si>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</si>
  <si>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</si>
  <si>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</si>
  <si>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</si>
  <si>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</si>
  <si>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</si>
  <si>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</si>
  <si>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</si>
  <si>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</si>
  <si>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</si>
  <si>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</si>
  <si>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</si>
  <si>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</si>
  <si>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</si>
  <si>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</si>
  <si>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</si>
  <si>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</si>
  <si>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</si>
  <si>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</si>
  <si>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</si>
  <si>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</si>
  <si>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</si>
  <si>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</si>
  <si>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</si>
  <si>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</si>
  <si>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</si>
  <si>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</si>
  <si>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</si>
  <si>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</si>
  <si>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</si>
  <si>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</si>
  <si>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</si>
  <si>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</si>
  <si>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</si>
  <si>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</si>
  <si>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</si>
  <si>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</si>
  <si>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</si>
  <si>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</si>
  <si>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</si>
  <si>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</si>
  <si>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</si>
  <si>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</si>
  <si>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</si>
  <si>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</si>
  <si>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</si>
  <si>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</si>
  <si>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</si>
  <si>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</si>
  <si>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</si>
  <si>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</si>
  <si>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</si>
  <si>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</si>
  <si>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</si>
  <si>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</si>
  <si>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</si>
  <si>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</si>
  <si>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</si>
  <si>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</si>
  <si>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</si>
  <si>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</si>
  <si>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</si>
  <si>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</si>
  <si>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</si>
  <si>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</si>
  <si>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</si>
  <si>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</si>
  <si>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</si>
  <si>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</si>
  <si>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</si>
  <si>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</si>
  <si>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</si>
  <si>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</si>
  <si>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</si>
  <si>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</si>
  <si>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</si>
  <si>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</si>
  <si>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</si>
  <si>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</si>
  <si>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</si>
  <si>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</si>
  <si>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</si>
  <si>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</si>
  <si>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</si>
  <si>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</si>
  <si>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</si>
  <si>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</si>
  <si>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</si>
  <si>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</si>
  <si>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</si>
  <si>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</si>
  <si>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</si>
  <si>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</si>
  <si>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</si>
  <si>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</si>
  <si>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</si>
  <si>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</si>
  <si>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</si>
  <si>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</si>
  <si>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</si>
  <si>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</si>
  <si>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</si>
  <si>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</si>
  <si>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</si>
  <si>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</si>
  <si>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</si>
  <si>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</si>
  <si>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</si>
  <si>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</si>
  <si>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</si>
  <si>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</si>
  <si>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</si>
  <si>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</si>
  <si>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</si>
  <si>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</si>
  <si>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</si>
  <si>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</si>
  <si>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</si>
  <si>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</si>
  <si>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</si>
  <si>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</si>
  <si>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</si>
  <si>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</si>
  <si>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</si>
  <si>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</si>
  <si>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</si>
  <si>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</si>
  <si>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</si>
  <si>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</si>
  <si>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</si>
  <si>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</si>
  <si>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</si>
  <si>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</si>
  <si>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</si>
  <si>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</si>
  <si>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</si>
  <si>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</si>
  <si>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</si>
  <si>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</si>
  <si>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</si>
  <si>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</si>
  <si>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</si>
  <si>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</si>
  <si>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</si>
  <si>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</si>
  <si>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</si>
  <si>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</si>
  <si>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</si>
  <si>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</si>
  <si>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</si>
  <si>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</si>
  <si>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</si>
  <si>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</si>
  <si>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</si>
  <si>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</si>
  <si>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</si>
  <si>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</si>
  <si>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</si>
  <si>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</si>
  <si>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</si>
  <si>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</si>
  <si>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</si>
  <si>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</si>
  <si>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</si>
  <si>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</si>
  <si>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</si>
  <si>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</si>
  <si>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</si>
  <si>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</si>
  <si>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</si>
  <si>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</si>
  <si>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</si>
  <si>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</si>
  <si>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</si>
  <si>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</si>
  <si>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</si>
  <si>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</si>
  <si>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</si>
  <si>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</si>
  <si>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</si>
  <si>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</si>
  <si>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</si>
  <si>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</si>
  <si>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</si>
  <si>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</si>
  <si>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</si>
  <si>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</si>
  <si>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</si>
  <si>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</si>
  <si>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</si>
  <si>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</si>
  <si>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</si>
  <si>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</si>
  <si>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</si>
  <si>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</si>
  <si>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</si>
  <si>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</si>
  <si>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</si>
  <si>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</si>
  <si>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</si>
  <si>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</si>
  <si>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</si>
  <si>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</si>
  <si>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</si>
  <si>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</si>
  <si>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</si>
  <si>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</si>
  <si>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</si>
  <si>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</si>
  <si>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</si>
  <si>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</si>
  <si>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</si>
  <si>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</si>
  <si>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</si>
  <si>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</si>
  <si>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</si>
  <si>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</si>
  <si>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</si>
  <si>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</si>
  <si>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</si>
  <si>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</si>
  <si>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</si>
  <si>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</si>
  <si>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</si>
  <si>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</si>
  <si>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</si>
  <si>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</si>
  <si>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</si>
  <si>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</si>
  <si>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</si>
  <si>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</si>
  <si>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</si>
  <si>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</si>
  <si>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</si>
  <si>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</si>
  <si>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</si>
  <si>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</si>
  <si>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</si>
  <si>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</si>
  <si>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</si>
  <si>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</si>
  <si>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</si>
  <si>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</si>
  <si>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</si>
  <si>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</si>
  <si>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</si>
  <si>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</si>
  <si>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</si>
  <si>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</si>
  <si>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</si>
  <si>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</si>
  <si>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</si>
  <si>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</si>
  <si>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</si>
  <si>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</si>
  <si>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</si>
  <si>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</si>
  <si>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</si>
  <si>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</si>
  <si>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</si>
  <si>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</si>
  <si>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</si>
  <si>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</si>
  <si>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</si>
  <si>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</si>
  <si>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</si>
  <si>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</si>
  <si>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</si>
  <si>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</si>
  <si>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</si>
  <si>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</si>
  <si>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</si>
  <si>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</si>
  <si>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</si>
  <si>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</si>
  <si>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</si>
  <si>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</si>
  <si>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</si>
  <si>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</si>
  <si>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</si>
  <si>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</si>
  <si>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</si>
  <si>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</si>
  <si>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</si>
  <si>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</si>
  <si>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</si>
  <si>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</si>
  <si>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</si>
  <si>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</si>
  <si>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</si>
  <si>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</si>
  <si>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</si>
  <si>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</si>
  <si>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</si>
  <si>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</si>
  <si>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</si>
  <si>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</si>
  <si>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</si>
  <si>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</si>
  <si>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</si>
  <si>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</si>
  <si>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</si>
  <si>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</si>
  <si>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</si>
  <si>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</si>
  <si>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</si>
  <si>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</si>
  <si>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</si>
  <si>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</si>
  <si>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</si>
  <si>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</si>
  <si>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</si>
  <si>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</si>
  <si>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</si>
  <si>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</si>
  <si>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</si>
  <si>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</si>
  <si>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</si>
  <si>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</si>
  <si>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</si>
  <si>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</si>
  <si>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</si>
  <si>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</si>
  <si>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</si>
  <si>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</si>
  <si>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</si>
  <si>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</si>
  <si>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</si>
  <si>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</si>
  <si>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</si>
  <si>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</si>
  <si>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</si>
  <si>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</si>
  <si>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</si>
  <si>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</si>
  <si>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</si>
  <si>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</si>
  <si>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</si>
  <si>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</si>
  <si>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</si>
  <si>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</si>
  <si>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</si>
  <si>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</si>
  <si>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</si>
  <si>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</si>
  <si>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</si>
  <si>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</si>
  <si>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</si>
  <si>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</si>
  <si>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</si>
  <si>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</si>
  <si>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</si>
  <si>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</si>
  <si>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</si>
  <si>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</si>
  <si>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</si>
  <si>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</si>
  <si>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</si>
  <si>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</si>
  <si>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</si>
  <si>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</si>
  <si>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</si>
  <si>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</si>
  <si>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</si>
  <si>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</si>
  <si>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</si>
  <si>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</si>
  <si>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</si>
  <si>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</si>
  <si>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</si>
  <si>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</si>
  <si>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</si>
  <si>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</si>
  <si>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</si>
  <si>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</si>
  <si>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</si>
  <si>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</si>
  <si>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</si>
  <si>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</si>
  <si>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</si>
  <si>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</si>
  <si>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</si>
  <si>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</si>
  <si>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</si>
  <si>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</si>
  <si>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</si>
  <si>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</si>
  <si>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</si>
  <si>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</si>
  <si>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</si>
  <si>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</si>
  <si>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</si>
  <si>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</si>
  <si>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</si>
  <si>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</si>
  <si>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</si>
  <si>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</si>
  <si>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</si>
  <si>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</si>
  <si>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</si>
  <si>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</si>
  <si>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</si>
  <si>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</si>
  <si>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</si>
  <si>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</si>
  <si>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</si>
  <si>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</si>
  <si>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</si>
  <si>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</si>
  <si>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</si>
  <si>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</si>
  <si>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</si>
  <si>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</si>
  <si>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</si>
  <si>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</si>
  <si>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</si>
  <si>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</si>
  <si>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</si>
  <si>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</si>
  <si>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</si>
  <si>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</si>
  <si>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</si>
  <si>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</si>
  <si>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</si>
  <si>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</si>
  <si>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</si>
  <si>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</si>
  <si>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</si>
  <si>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</si>
  <si>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</si>
  <si>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</si>
  <si>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</si>
  <si>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</si>
  <si>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</si>
  <si>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</si>
  <si>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</si>
  <si>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</si>
  <si>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</si>
  <si>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</si>
  <si>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</si>
  <si>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</si>
  <si>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</si>
  <si>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</si>
  <si>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</si>
  <si>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</si>
  <si>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</si>
  <si>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</si>
  <si>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</si>
  <si>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</si>
  <si>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</si>
  <si>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</si>
  <si>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</si>
  <si>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</si>
  <si>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</si>
  <si>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</si>
  <si>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</si>
  <si>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</si>
  <si>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</si>
  <si>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</si>
  <si>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</si>
  <si>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</si>
  <si>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</si>
  <si>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</si>
  <si>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</si>
  <si>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</si>
  <si>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</si>
  <si>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</si>
  <si>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</si>
  <si>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</si>
  <si>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</si>
  <si>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</si>
  <si>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</si>
  <si>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</si>
  <si>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</si>
  <si>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</si>
  <si>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</si>
  <si>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</si>
  <si>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</si>
  <si>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</si>
  <si>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</si>
  <si>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</si>
  <si>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</si>
  <si>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</si>
  <si>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</si>
  <si>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</si>
  <si>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</si>
  <si>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</si>
  <si>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</si>
  <si>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</si>
  <si>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</si>
  <si>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</si>
  <si>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</si>
  <si>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</si>
  <si>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</si>
  <si>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</si>
  <si>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</si>
  <si>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</si>
  <si>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</si>
  <si>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</si>
  <si>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</si>
  <si>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</si>
  <si>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</si>
  <si>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</si>
  <si>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</si>
  <si>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</si>
  <si>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</si>
  <si>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</si>
  <si>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</si>
  <si>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</si>
  <si>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</si>
  <si>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</si>
  <si>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</si>
  <si>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</si>
  <si>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</si>
  <si>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</si>
  <si>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</si>
  <si>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</si>
  <si>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</si>
  <si>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</si>
  <si>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</si>
  <si>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</si>
  <si>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</si>
  <si>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</si>
  <si>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</si>
  <si>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</si>
  <si>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</si>
  <si>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</si>
  <si>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</si>
  <si>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</si>
  <si>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</si>
  <si>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</si>
  <si>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</si>
  <si>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</si>
  <si>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</si>
  <si>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</si>
  <si>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</si>
  <si>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</si>
  <si>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</si>
  <si>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</si>
  <si>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</si>
  <si>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</si>
  <si>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</si>
  <si>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</si>
  <si>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</si>
  <si>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</si>
  <si>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</si>
  <si>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</si>
  <si>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</si>
  <si>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</si>
  <si>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</si>
  <si>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</si>
  <si>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</si>
  <si>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</si>
  <si>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</si>
  <si>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</si>
  <si>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</si>
  <si>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</si>
  <si>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</si>
  <si>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</si>
  <si>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</si>
  <si>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</si>
  <si>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</si>
  <si>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</si>
  <si>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</si>
  <si>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</si>
  <si>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</si>
  <si>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</si>
  <si>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</si>
  <si>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</si>
  <si>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</si>
  <si>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</si>
  <si>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</si>
  <si>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</si>
  <si>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</si>
  <si>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</si>
  <si>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</si>
  <si>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</si>
  <si>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</si>
  <si>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</si>
  <si>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</si>
  <si>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</si>
  <si>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</si>
  <si>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</si>
  <si>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</si>
  <si>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</si>
  <si>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</si>
  <si>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</si>
  <si>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</si>
  <si>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</si>
  <si>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</si>
  <si>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</si>
  <si>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</si>
  <si>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</si>
  <si>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</si>
  <si>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</si>
  <si>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</si>
  <si>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</si>
  <si>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</si>
  <si>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</si>
  <si>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</si>
  <si>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</si>
  <si>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</si>
  <si>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</si>
  <si>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</si>
  <si>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</si>
  <si>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</si>
  <si>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</si>
  <si>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</si>
  <si>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</si>
  <si>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</si>
  <si>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</si>
  <si>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</si>
  <si>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</si>
  <si>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</si>
  <si>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</si>
  <si>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</si>
  <si>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</si>
  <si>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</si>
  <si>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</si>
  <si>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</si>
  <si>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</si>
  <si>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</si>
  <si>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</si>
  <si>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</si>
  <si>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</si>
  <si>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</si>
  <si>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</si>
  <si>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</si>
  <si>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</si>
  <si>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</si>
  <si>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</si>
  <si>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</si>
  <si>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</si>
  <si>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</si>
  <si>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</si>
  <si>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</si>
  <si>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</si>
  <si>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</si>
  <si>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</si>
  <si>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</si>
  <si>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</si>
  <si>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</si>
  <si>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</si>
  <si>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</si>
  <si>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</si>
  <si>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</si>
  <si>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</si>
  <si>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</si>
  <si>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</si>
  <si>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</si>
  <si>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</si>
  <si>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</si>
  <si>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</si>
  <si>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</si>
  <si>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</si>
  <si>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</si>
  <si>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</si>
  <si>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</si>
  <si>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</si>
  <si>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</si>
  <si>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</si>
  <si>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</si>
  <si>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</si>
  <si>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</si>
  <si>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</si>
  <si>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</si>
  <si>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</si>
  <si>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</si>
  <si>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</si>
  <si>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</si>
  <si>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</si>
  <si>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</si>
  <si>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</si>
  <si>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</si>
  <si>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</si>
  <si>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</si>
  <si>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</si>
  <si>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</si>
  <si>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</si>
  <si>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</si>
  <si>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</si>
  <si>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</si>
  <si>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</si>
  <si>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</si>
  <si>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</si>
  <si>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</si>
  <si>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</si>
  <si>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</si>
  <si>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</si>
  <si>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</si>
  <si>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</si>
  <si>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</si>
  <si>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</si>
  <si>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</si>
  <si>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</si>
  <si>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</si>
  <si>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</si>
  <si>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</si>
  <si>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</si>
  <si>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</si>
  <si>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</si>
  <si>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</si>
  <si>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</si>
  <si>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</si>
  <si>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</si>
  <si>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</si>
  <si>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</si>
  <si>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</si>
  <si>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</si>
  <si>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</si>
  <si>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</si>
  <si>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</si>
  <si>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</si>
  <si>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</si>
  <si>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</si>
  <si>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</si>
  <si>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</si>
  <si>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</si>
  <si>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</si>
  <si>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</si>
  <si>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</si>
  <si>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</si>
  <si>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</si>
  <si>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</si>
  <si>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</si>
  <si>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</si>
  <si>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</si>
  <si>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</si>
  <si>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</si>
  <si>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</si>
  <si>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</si>
  <si>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</si>
  <si>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</si>
  <si>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</si>
  <si>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</si>
  <si>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</si>
  <si>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</si>
  <si>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</si>
  <si>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</si>
  <si>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</si>
  <si>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</si>
  <si>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</si>
  <si>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</si>
  <si>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</si>
  <si>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</si>
  <si>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</si>
  <si>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</si>
  <si>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</si>
  <si>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</si>
  <si>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</si>
  <si>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</si>
  <si>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</si>
  <si>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</si>
  <si>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</si>
  <si>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</si>
  <si>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</si>
  <si>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</si>
  <si>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</si>
  <si>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</si>
  <si>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</si>
  <si>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</si>
  <si>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</si>
  <si>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</si>
  <si>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</si>
  <si>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</si>
  <si>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</si>
  <si>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</si>
  <si>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</si>
  <si>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</si>
  <si>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</si>
  <si>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</si>
  <si>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</si>
  <si>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</si>
  <si>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</si>
  <si>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</si>
  <si>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</si>
  <si>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</si>
  <si>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</si>
  <si>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</si>
  <si>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</si>
  <si>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</si>
  <si>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</si>
  <si>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</si>
  <si>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</si>
  <si>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</si>
  <si>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</si>
  <si>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</si>
  <si>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</si>
  <si>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</si>
  <si>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</si>
  <si>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</si>
  <si>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</si>
  <si>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</si>
  <si>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</si>
  <si>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</si>
  <si>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</si>
  <si>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</si>
  <si>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</si>
  <si>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</si>
  <si>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</si>
  <si>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</si>
  <si>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</si>
  <si>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</si>
  <si>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</si>
  <si>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</si>
  <si>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</si>
  <si>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</si>
  <si>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</si>
  <si>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</si>
  <si>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</si>
  <si>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</si>
  <si>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</si>
  <si>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</si>
  <si>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</si>
  <si>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</si>
  <si>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</si>
  <si>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</si>
  <si>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</si>
  <si>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</si>
  <si>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</si>
  <si>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</si>
  <si>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</si>
  <si>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</si>
  <si>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</si>
  <si>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</si>
  <si>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</si>
  <si>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</si>
  <si>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</si>
  <si>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</si>
  <si>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</si>
  <si>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</si>
  <si>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</si>
  <si>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</si>
  <si>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</si>
  <si>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</si>
  <si>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</si>
  <si>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</si>
  <si>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</si>
  <si>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</si>
  <si>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</si>
  <si>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</si>
  <si>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</si>
  <si>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</si>
  <si>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</si>
  <si>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</si>
  <si>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</si>
  <si>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</si>
  <si>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</si>
  <si>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</si>
  <si>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</si>
  <si>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</si>
  <si>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</si>
  <si>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</si>
  <si>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</si>
  <si>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</si>
  <si>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</si>
  <si>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</si>
  <si>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</si>
  <si>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</si>
  <si>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</si>
  <si>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</si>
  <si>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</si>
  <si>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</si>
  <si>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</si>
  <si>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</si>
  <si>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</si>
  <si>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</si>
  <si>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</si>
  <si>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</si>
  <si>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</si>
  <si>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</si>
  <si>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</si>
  <si>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</si>
  <si>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</si>
  <si>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</si>
  <si>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</si>
  <si>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</si>
  <si>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</si>
  <si>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</si>
  <si>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</si>
  <si>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</si>
  <si>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</si>
  <si>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</si>
  <si>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</si>
  <si>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</si>
  <si>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</si>
  <si>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</si>
  <si>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</si>
  <si>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</si>
  <si>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</si>
  <si>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</si>
  <si>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</si>
  <si>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</si>
  <si>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</si>
  <si>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</si>
  <si>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</si>
  <si>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</si>
  <si>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</si>
  <si>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</si>
  <si>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</si>
  <si>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</si>
  <si>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</si>
  <si>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</si>
  <si>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</si>
  <si>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</si>
  <si>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</si>
  <si>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</si>
  <si>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</si>
  <si>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</si>
  <si>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</si>
  <si>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</si>
  <si>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</si>
  <si>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</si>
  <si>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</si>
  <si>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</si>
  <si>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</si>
  <si>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</si>
  <si>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</si>
  <si>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</si>
  <si>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</si>
  <si>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</si>
  <si>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</si>
  <si>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</si>
  <si>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</si>
  <si>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</si>
  <si>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</si>
  <si>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</si>
  <si>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</si>
  <si>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</si>
  <si>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</si>
  <si>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</si>
  <si>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</si>
  <si>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</si>
  <si>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</si>
  <si>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</si>
  <si>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</si>
  <si>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</si>
  <si>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</si>
  <si>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</si>
  <si>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</si>
  <si>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</si>
  <si>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</si>
  <si>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</si>
  <si>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</si>
  <si>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</si>
  <si>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</si>
  <si>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</si>
  <si>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</si>
  <si>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</si>
  <si>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</si>
  <si>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</si>
  <si>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</si>
  <si>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</si>
  <si>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</si>
  <si>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</si>
  <si>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</si>
  <si>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</si>
  <si>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</si>
  <si>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</si>
  <si>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</si>
  <si>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</si>
  <si>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</si>
  <si>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</si>
  <si>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</si>
  <si>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</si>
  <si>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</si>
  <si>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</si>
  <si>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</si>
  <si>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</si>
  <si>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</si>
  <si>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</si>
  <si>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</si>
  <si>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</si>
  <si>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</si>
  <si>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</si>
  <si>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</si>
  <si>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</si>
  <si>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</si>
  <si>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</si>
  <si>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</si>
  <si>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</si>
  <si>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</si>
  <si>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</si>
  <si>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</si>
  <si>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</si>
  <si>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</si>
  <si>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</si>
  <si>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</si>
  <si>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</si>
  <si>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</si>
  <si>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</si>
  <si>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</si>
  <si>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</si>
  <si>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</si>
  <si>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</si>
  <si>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</si>
  <si>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</si>
  <si>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</si>
  <si>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</si>
  <si>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</si>
  <si>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</si>
  <si>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</si>
  <si>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</si>
  <si>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</si>
  <si>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</si>
  <si>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</si>
  <si>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</si>
  <si>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</si>
  <si>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</si>
  <si>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</si>
  <si>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</si>
  <si>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</si>
  <si>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</si>
  <si>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</si>
  <si>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</si>
  <si>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</si>
  <si>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</si>
  <si>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</si>
  <si>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</si>
  <si>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</si>
  <si>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</si>
  <si>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</si>
  <si>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</si>
  <si>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</si>
  <si>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</si>
  <si>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</si>
  <si>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</si>
  <si>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</si>
  <si>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</si>
  <si>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</si>
  <si>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</si>
  <si>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</si>
  <si>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</si>
  <si>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</si>
  <si>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</si>
  <si>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</si>
  <si>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</si>
  <si>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</si>
  <si>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</si>
  <si>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</si>
  <si>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</si>
  <si>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</si>
  <si>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</si>
  <si>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</si>
  <si>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</si>
  <si>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</si>
  <si>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</si>
  <si>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</si>
  <si>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</si>
  <si>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</si>
  <si>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</si>
  <si>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</si>
  <si>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</si>
  <si>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</si>
  <si>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</si>
  <si>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</si>
  <si>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</si>
  <si>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</si>
  <si>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</si>
  <si>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</si>
  <si>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</si>
  <si>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</si>
  <si>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</si>
  <si>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</si>
  <si>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</si>
  <si>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</si>
  <si>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</si>
  <si>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</si>
  <si>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</si>
  <si>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</si>
  <si>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</si>
  <si>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</si>
  <si>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</si>
  <si>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</si>
  <si>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</si>
  <si>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</si>
  <si>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</si>
  <si>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</si>
  <si>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</si>
  <si>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</si>
  <si>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</si>
  <si>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</si>
  <si>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</si>
  <si>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</si>
  <si>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</si>
  <si>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</si>
  <si>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</si>
  <si>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</si>
  <si>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</si>
  <si>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</si>
  <si>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</si>
  <si>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</si>
  <si>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</si>
  <si>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</si>
  <si>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</si>
  <si>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</si>
  <si>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</si>
  <si>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</si>
  <si>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</si>
  <si>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</si>
  <si>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</si>
  <si>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</si>
  <si>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</si>
  <si>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</si>
  <si>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</si>
  <si>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</si>
  <si>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</si>
  <si>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</si>
  <si>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</si>
  <si>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</si>
  <si>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</si>
  <si>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</si>
  <si>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</si>
  <si>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</si>
  <si>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</si>
  <si>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</si>
  <si>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</si>
  <si>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</si>
  <si>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</si>
  <si>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</si>
  <si>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</si>
  <si>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</si>
  <si>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</si>
  <si>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</si>
  <si>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</si>
  <si>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</si>
  <si>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</si>
  <si>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</si>
  <si>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</si>
  <si>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</si>
  <si>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</si>
  <si>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</si>
  <si>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</si>
  <si>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</si>
  <si>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</si>
  <si>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</si>
  <si>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</si>
  <si>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</si>
  <si>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</si>
  <si>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</si>
  <si>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</si>
  <si>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</si>
  <si>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</si>
  <si>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</si>
  <si>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</si>
  <si>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</si>
  <si>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</si>
  <si>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</si>
  <si>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</si>
  <si>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</si>
  <si>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</si>
  <si>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</si>
  <si>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</si>
  <si>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</si>
  <si>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</si>
  <si>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</si>
  <si>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</si>
  <si>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</si>
  <si>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</si>
  <si>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</si>
  <si>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</si>
  <si>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</si>
  <si>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</si>
  <si>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</si>
  <si>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</si>
  <si>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</si>
  <si>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</si>
  <si>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</si>
  <si>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</si>
  <si>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</si>
  <si>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</si>
  <si>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</si>
  <si>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</si>
  <si>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</si>
  <si>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</si>
  <si>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</si>
  <si>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</si>
  <si>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</si>
  <si>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</si>
  <si>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</si>
  <si>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</si>
  <si>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</si>
  <si>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</si>
  <si>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</si>
  <si>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</si>
  <si>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</si>
  <si>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</si>
  <si>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</si>
  <si>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</si>
  <si>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</si>
  <si>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</si>
  <si>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</si>
  <si>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</si>
  <si>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</si>
  <si>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</si>
  <si>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</si>
  <si>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</si>
  <si>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</si>
  <si>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</si>
  <si>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</si>
  <si>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</si>
  <si>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</si>
  <si>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</si>
  <si>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</si>
  <si>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</si>
  <si>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</si>
  <si>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</si>
  <si>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</si>
  <si>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</si>
  <si>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</si>
  <si>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</si>
  <si>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</si>
  <si>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</si>
  <si>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</si>
  <si>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</si>
  <si>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</si>
  <si>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</si>
  <si>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</si>
  <si>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</si>
  <si>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</si>
  <si>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</si>
  <si>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</si>
  <si>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</si>
  <si>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</si>
  <si>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</si>
  <si>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</si>
  <si>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</si>
  <si>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</si>
  <si>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</si>
  <si>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</si>
  <si>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</si>
  <si>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</si>
  <si>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</si>
  <si>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</si>
  <si>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</si>
  <si>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</si>
  <si>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</si>
  <si>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</si>
  <si>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</si>
  <si>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</si>
  <si>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</si>
  <si>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</si>
  <si>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</si>
  <si>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</si>
  <si>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</si>
  <si>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</si>
  <si>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</si>
  <si>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</si>
  <si>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</si>
  <si>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</si>
  <si>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</si>
  <si>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</si>
  <si>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</si>
  <si>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</si>
  <si>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</si>
  <si>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</si>
  <si>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</si>
  <si>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</si>
  <si>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</si>
  <si>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</si>
  <si>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</si>
  <si>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</si>
  <si>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</si>
  <si>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</si>
  <si>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</si>
  <si>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</si>
  <si>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</si>
  <si>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</si>
  <si>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</si>
  <si>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</si>
  <si>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</si>
  <si>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</si>
  <si>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</si>
  <si>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</si>
  <si>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</si>
  <si>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</si>
  <si>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</si>
  <si>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</si>
  <si>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</si>
  <si>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</si>
  <si>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</si>
  <si>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</si>
  <si>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</si>
  <si>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</si>
  <si>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</si>
  <si>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</si>
  <si>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</si>
  <si>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</si>
  <si>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</si>
  <si>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</si>
  <si>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</si>
  <si>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</si>
  <si>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</si>
  <si>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</si>
  <si>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</si>
  <si>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</si>
  <si>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</si>
  <si>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</si>
  <si>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</si>
  <si>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</si>
  <si>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</si>
  <si>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</si>
  <si>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</si>
  <si>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</si>
  <si>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</si>
  <si>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</si>
  <si>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</si>
  <si>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</si>
  <si>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</si>
  <si>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</si>
  <si>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</si>
  <si>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</si>
  <si>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</si>
  <si>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</si>
  <si>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</si>
  <si>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</si>
  <si>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</si>
  <si>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</si>
  <si>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</si>
  <si>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</si>
  <si>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</si>
  <si>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</si>
  <si>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</si>
  <si>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</si>
  <si>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</si>
  <si>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</si>
  <si>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</si>
  <si>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</si>
  <si>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</si>
  <si>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</si>
  <si>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</si>
  <si>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</si>
  <si>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</si>
  <si>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</si>
  <si>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</si>
  <si>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</si>
  <si>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</si>
  <si>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</si>
  <si>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</si>
  <si>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</si>
  <si>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</si>
  <si>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</si>
  <si>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</si>
  <si>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</si>
  <si>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</si>
  <si>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</si>
  <si>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</si>
  <si>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</si>
  <si>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</si>
  <si>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</si>
  <si>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</si>
  <si>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</si>
  <si>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</si>
  <si>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</si>
  <si>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</si>
  <si>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</si>
  <si>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</si>
  <si>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</si>
  <si>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</si>
  <si>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</si>
  <si>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</si>
  <si>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</si>
  <si>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</si>
  <si>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</si>
  <si>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</si>
  <si>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</si>
  <si>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</si>
  <si>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</si>
  <si>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</si>
  <si>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</si>
  <si>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</si>
  <si>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</si>
  <si>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</si>
  <si>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</si>
  <si>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</si>
  <si>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</si>
  <si>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</si>
  <si>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</si>
  <si>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</si>
  <si>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</si>
  <si>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</si>
  <si>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</si>
  <si>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</si>
  <si>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</si>
  <si>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</si>
  <si>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</si>
  <si>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</si>
  <si>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</si>
  <si>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</si>
  <si>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</si>
  <si>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</si>
  <si>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</si>
  <si>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</si>
  <si>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</si>
  <si>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</si>
  <si>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</si>
  <si>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</si>
  <si>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</si>
  <si>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</si>
  <si>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</si>
  <si>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</si>
  <si>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</si>
  <si>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</si>
  <si>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</si>
  <si>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</si>
  <si>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</si>
  <si>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</si>
  <si>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</si>
  <si>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</si>
  <si>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</si>
  <si>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</si>
  <si>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</si>
  <si>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</si>
  <si>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</si>
  <si>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</si>
  <si>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</si>
  <si>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</si>
  <si>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</si>
  <si>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</si>
  <si>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</si>
  <si>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</si>
  <si>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</si>
  <si>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</si>
  <si>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</si>
  <si>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</si>
  <si>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</si>
  <si>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</si>
  <si>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</si>
  <si>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</si>
  <si>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</si>
  <si>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</si>
  <si>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</si>
  <si>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</si>
  <si>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</si>
  <si>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</si>
  <si>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</si>
  <si>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</si>
  <si>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</si>
  <si>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</si>
  <si>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</si>
  <si>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</si>
  <si>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</si>
  <si>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</si>
  <si>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</si>
  <si>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</si>
  <si>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</si>
  <si>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</si>
  <si>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</si>
  <si>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</si>
  <si>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</si>
  <si>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</si>
  <si>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</si>
  <si>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</si>
  <si>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</si>
  <si>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</si>
  <si>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</si>
  <si>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</si>
  <si>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</si>
  <si>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</si>
  <si>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</si>
  <si>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</si>
  <si>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</si>
  <si>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</si>
  <si>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</si>
  <si>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</si>
  <si>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</si>
  <si>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</si>
  <si>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</si>
  <si>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</si>
  <si>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</si>
  <si>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</si>
  <si>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</si>
  <si>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</si>
  <si>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</si>
  <si>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</si>
  <si>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</si>
  <si>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</si>
  <si>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</si>
  <si>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</si>
  <si>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</si>
  <si>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</si>
  <si>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</si>
  <si>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</si>
  <si>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</si>
  <si>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</si>
  <si>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</si>
  <si>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</si>
  <si>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</si>
  <si>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</si>
  <si>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</si>
  <si>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</si>
  <si>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</si>
  <si>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</si>
  <si>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</si>
  <si>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</si>
  <si>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</si>
  <si>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</si>
  <si>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</si>
  <si>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</si>
  <si>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</si>
  <si>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</si>
  <si>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</si>
  <si>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</si>
  <si>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</si>
  <si>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</si>
  <si>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</si>
  <si>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</si>
  <si>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</si>
  <si>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</si>
  <si>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</si>
  <si>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</si>
  <si>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</si>
  <si>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</si>
  <si>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</si>
  <si>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</si>
  <si>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</si>
  <si>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</si>
  <si>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</si>
  <si>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</si>
  <si>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</si>
  <si>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</si>
  <si>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</si>
  <si>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</si>
  <si>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</si>
  <si>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</si>
  <si>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</si>
  <si>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</si>
  <si>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</si>
  <si>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</si>
  <si>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</si>
  <si>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</si>
  <si>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</si>
  <si>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</si>
  <si>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</si>
  <si>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</si>
  <si>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</si>
  <si>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</si>
  <si>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</si>
  <si>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</si>
  <si>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</si>
  <si>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</si>
  <si>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</si>
  <si>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</si>
  <si>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</si>
  <si>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</si>
  <si>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</si>
  <si>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</si>
  <si>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</si>
  <si>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</si>
  <si>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</si>
  <si>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</si>
  <si>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</si>
  <si>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</si>
  <si>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</si>
  <si>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</si>
  <si>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</si>
  <si>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</si>
  <si>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</si>
  <si>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</si>
  <si>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</si>
  <si>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</si>
  <si>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</si>
  <si>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</si>
  <si>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</si>
  <si>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</si>
  <si>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</si>
  <si>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</si>
  <si>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</si>
  <si>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</si>
  <si>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</si>
  <si>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</si>
  <si>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</si>
  <si>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</si>
  <si>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</si>
  <si>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</si>
  <si>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</si>
  <si>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</si>
  <si>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</si>
  <si>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</si>
  <si>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</si>
  <si>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</si>
  <si>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</si>
  <si>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</si>
  <si>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</si>
  <si>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</si>
  <si>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</si>
  <si>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</si>
  <si>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</si>
  <si>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</si>
  <si>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</si>
  <si>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</si>
  <si>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</si>
  <si>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</si>
  <si>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</si>
  <si>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</si>
  <si>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</si>
  <si>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</si>
  <si>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</si>
  <si>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</si>
  <si>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</si>
  <si>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</si>
  <si>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</si>
  <si>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</si>
  <si>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</si>
  <si>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</si>
  <si>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</si>
  <si>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</si>
  <si>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</si>
  <si>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</si>
  <si>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</si>
  <si>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</si>
  <si>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</si>
  <si>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</si>
  <si>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</si>
  <si>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</si>
  <si>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</si>
  <si>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</si>
  <si>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</si>
  <si>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</si>
  <si>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</si>
  <si>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</si>
  <si>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</si>
  <si>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</si>
  <si>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</si>
  <si>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</si>
  <si>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</si>
  <si>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</si>
  <si>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</si>
  <si>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</si>
  <si>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</si>
  <si>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</si>
  <si>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</si>
  <si>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</si>
  <si>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</si>
  <si>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</si>
  <si>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</si>
  <si>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</si>
  <si>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</si>
  <si>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</si>
  <si>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</si>
  <si>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</si>
  <si>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</si>
  <si>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</si>
  <si>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</si>
  <si>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</si>
  <si>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</si>
  <si>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</si>
  <si>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</si>
  <si>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</si>
  <si>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</si>
  <si>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</si>
  <si>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</si>
  <si>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</si>
  <si>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</si>
  <si>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</si>
  <si>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</si>
  <si>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</si>
  <si>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</si>
  <si>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</si>
  <si>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</si>
  <si>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</si>
  <si>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</si>
  <si>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</si>
  <si>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</si>
  <si>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</si>
  <si>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</si>
  <si>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</si>
  <si>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</si>
  <si>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</si>
  <si>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</si>
  <si>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</si>
  <si>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</si>
  <si>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</si>
  <si>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</si>
  <si>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</si>
  <si>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</si>
  <si>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</si>
  <si>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</si>
  <si>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</si>
  <si>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</si>
  <si>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</si>
  <si>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</si>
  <si>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</si>
  <si>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</si>
  <si>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</si>
  <si>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</si>
  <si>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</si>
  <si>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</si>
  <si>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</si>
  <si>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</si>
  <si>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</si>
  <si>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</si>
  <si>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</si>
  <si>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</si>
  <si>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</si>
  <si>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</si>
  <si>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</si>
  <si>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</si>
  <si>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</si>
  <si>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</si>
  <si>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</si>
  <si>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</si>
  <si>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</si>
  <si>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</si>
  <si>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</si>
  <si>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</si>
  <si>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</si>
  <si>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</si>
  <si>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</si>
  <si>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</si>
  <si>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</si>
  <si>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</si>
  <si>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</si>
  <si>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</si>
  <si>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</si>
  <si>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</si>
  <si>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</si>
  <si>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</si>
  <si>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</si>
  <si>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</si>
  <si>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</si>
  <si>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</si>
  <si>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</si>
  <si>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</si>
  <si>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</si>
  <si>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</si>
  <si>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</si>
  <si>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</si>
  <si>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</si>
  <si>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</si>
  <si>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</si>
  <si>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</si>
  <si>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</si>
  <si>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</si>
  <si>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</si>
  <si>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</si>
  <si>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</si>
  <si>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</si>
  <si>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</si>
  <si>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</si>
  <si>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</si>
  <si>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</si>
  <si>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</si>
  <si>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</si>
  <si>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</si>
  <si>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</si>
  <si>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</si>
  <si>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</si>
  <si>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</si>
  <si>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</si>
  <si>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</si>
  <si>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</si>
  <si>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</si>
  <si>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</si>
  <si>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</si>
  <si>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</si>
  <si>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</si>
  <si>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</si>
  <si>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</si>
  <si>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</si>
  <si>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</si>
  <si>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</si>
  <si>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</si>
  <si>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</si>
  <si>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</si>
  <si>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</si>
  <si>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</si>
  <si>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</si>
  <si>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</si>
  <si>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</si>
  <si>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</si>
  <si>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</si>
  <si>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</si>
  <si>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</si>
  <si>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</si>
  <si>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</si>
  <si>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</si>
  <si>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</si>
  <si>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</si>
  <si>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</si>
  <si>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</si>
  <si>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</si>
  <si>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</si>
  <si>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</si>
  <si>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</si>
  <si>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</si>
  <si>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</si>
  <si>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</si>
  <si>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</si>
  <si>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</si>
  <si>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</si>
  <si>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</si>
  <si>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</si>
  <si>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</si>
  <si>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</si>
  <si>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</si>
  <si>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</si>
  <si>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</si>
  <si>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</si>
  <si>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</si>
  <si>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</si>
  <si>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</si>
  <si>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</si>
  <si>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</si>
  <si>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</si>
  <si>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</si>
  <si>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</si>
  <si>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</si>
  <si>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</si>
  <si>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</si>
  <si>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</si>
  <si>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</si>
  <si>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</si>
  <si>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</si>
  <si>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</si>
  <si>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</si>
  <si>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</si>
  <si>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</si>
  <si>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</si>
  <si>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</si>
  <si>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</si>
  <si>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</si>
  <si>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</si>
  <si>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</si>
  <si>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</si>
  <si>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</si>
  <si>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</si>
  <si>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</si>
  <si>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</si>
  <si>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</si>
  <si>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</si>
  <si>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</si>
  <si>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</si>
  <si>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</si>
  <si>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</si>
  <si>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</si>
  <si>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</si>
  <si>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</si>
  <si>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</si>
  <si>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</si>
  <si>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</si>
  <si>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</si>
  <si>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</si>
  <si>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</si>
  <si>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</si>
  <si>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</si>
  <si>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</si>
  <si>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</si>
  <si>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</si>
  <si>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</si>
  <si>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</si>
  <si>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</si>
  <si>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</si>
  <si>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</si>
  <si>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</si>
  <si>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</si>
  <si>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</si>
  <si>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</si>
  <si>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</si>
  <si>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</si>
  <si>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</si>
  <si>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</si>
  <si>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</si>
  <si>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</si>
  <si>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</si>
  <si>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</si>
  <si>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</si>
  <si>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</si>
  <si>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</si>
  <si>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</si>
  <si>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</si>
  <si>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</si>
  <si>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</si>
  <si>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</si>
  <si>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</si>
  <si>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</si>
  <si>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</si>
  <si>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</si>
  <si>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</si>
  <si>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</si>
  <si>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</si>
  <si>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</si>
  <si>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</si>
  <si>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</si>
  <si>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</si>
  <si>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</si>
  <si>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</si>
  <si>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</si>
  <si>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</si>
  <si>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</si>
  <si>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</si>
  <si>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</si>
  <si>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</si>
  <si>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</si>
  <si>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</si>
  <si>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</si>
  <si>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</si>
  <si>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</si>
  <si>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</si>
  <si>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</si>
  <si>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</si>
  <si>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</si>
  <si>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</si>
  <si>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</si>
  <si>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</si>
  <si>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</si>
  <si>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</si>
  <si>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</si>
  <si>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</si>
  <si>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</si>
  <si>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</si>
  <si>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</si>
  <si>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</si>
  <si>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</si>
  <si>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</si>
  <si>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</si>
  <si>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</si>
  <si>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</si>
  <si>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</si>
  <si>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</si>
  <si>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</si>
  <si>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</si>
  <si>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</si>
  <si>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</si>
  <si>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</si>
  <si>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</si>
  <si>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</si>
  <si>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</si>
  <si>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</si>
  <si>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</si>
  <si>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</si>
  <si>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</si>
  <si>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</si>
  <si>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</si>
  <si>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</si>
  <si>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</si>
  <si>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</si>
  <si>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</si>
  <si>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</si>
  <si>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</si>
  <si>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</si>
  <si>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</si>
  <si>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</si>
  <si>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</si>
  <si>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</si>
  <si>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</si>
  <si>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</si>
  <si>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</si>
  <si>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</si>
  <si>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</si>
  <si>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</si>
  <si>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</si>
  <si>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</si>
  <si>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</si>
  <si>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</si>
  <si>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</si>
  <si>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</si>
  <si>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</si>
  <si>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</si>
  <si>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</si>
  <si>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</si>
  <si>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</si>
  <si>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</si>
  <si>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</si>
  <si>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</si>
  <si>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</si>
  <si>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</si>
  <si>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</si>
  <si>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</si>
  <si>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</si>
  <si>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</si>
  <si>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</si>
  <si>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</si>
  <si>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</si>
  <si>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</si>
  <si>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</si>
  <si>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</si>
  <si>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</si>
  <si>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</si>
  <si>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</si>
  <si>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</si>
  <si>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</si>
  <si>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</si>
  <si>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</si>
  <si>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</si>
  <si>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</si>
  <si>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</si>
  <si>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</si>
  <si>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</si>
  <si>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</si>
  <si>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</si>
  <si>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</si>
  <si>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</si>
  <si>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</si>
  <si>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</si>
  <si>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</si>
  <si>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</si>
  <si>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</si>
  <si>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</si>
  <si>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</si>
  <si>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</si>
  <si>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</si>
  <si>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</si>
  <si>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</si>
  <si>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</si>
  <si>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</si>
  <si>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</si>
  <si>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</si>
  <si>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</si>
  <si>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</si>
  <si>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</si>
  <si>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</si>
  <si>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</si>
  <si>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</si>
  <si>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</si>
  <si>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</si>
  <si>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</si>
  <si>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</si>
  <si>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</si>
  <si>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</si>
  <si>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</si>
  <si>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</si>
  <si>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</si>
  <si>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</si>
  <si>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</si>
  <si>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</si>
  <si>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</si>
  <si>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</si>
  <si>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</si>
  <si>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</si>
  <si>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</si>
  <si>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</si>
  <si>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</si>
  <si>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</si>
  <si>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</si>
  <si>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</si>
  <si>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</si>
  <si>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</si>
  <si>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</si>
  <si>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</si>
  <si>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</si>
  <si>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</si>
  <si>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</si>
  <si>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</si>
  <si>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</si>
  <si>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</si>
  <si>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</si>
  <si>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</si>
  <si>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</si>
  <si>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</si>
  <si>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</si>
  <si>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</si>
  <si>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</si>
  <si>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</si>
  <si>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</si>
  <si>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</si>
  <si>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</si>
  <si>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</si>
  <si>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</si>
  <si>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</si>
  <si>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</si>
  <si>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</si>
  <si>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</si>
  <si>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</si>
  <si>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</si>
  <si>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</si>
  <si>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</si>
  <si>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</si>
  <si>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</si>
  <si>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</si>
  <si>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</si>
  <si>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</si>
  <si>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</si>
  <si>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</si>
  <si>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</si>
  <si>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</si>
  <si>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</si>
  <si>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</si>
  <si>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</si>
  <si>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</si>
  <si>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</si>
  <si>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</si>
  <si>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</si>
  <si>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</si>
  <si>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</si>
  <si>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</si>
  <si>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</si>
  <si>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</si>
  <si>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</si>
  <si>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</si>
  <si>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</si>
  <si>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</si>
  <si>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</si>
  <si>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</si>
  <si>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</si>
  <si>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</si>
  <si>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</si>
  <si>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</si>
  <si>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</si>
  <si>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</si>
  <si>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</si>
  <si>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</si>
  <si>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</si>
  <si>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</si>
  <si>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</si>
  <si>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</si>
  <si>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</si>
  <si>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</si>
  <si>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</si>
  <si>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</si>
  <si>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</si>
  <si>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</si>
  <si>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</si>
  <si>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</si>
  <si>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</si>
  <si>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</si>
  <si>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</si>
  <si>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</si>
  <si>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</si>
  <si>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</si>
  <si>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</si>
  <si>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</si>
  <si>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</si>
  <si>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</si>
  <si>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</si>
  <si>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</si>
  <si>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</si>
  <si>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</si>
  <si>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</si>
  <si>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</si>
  <si>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</si>
  <si>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</si>
  <si>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</si>
  <si>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</si>
  <si>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</si>
  <si>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</si>
  <si>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</si>
  <si>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</si>
  <si>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</si>
  <si>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</si>
  <si>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</si>
  <si>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</si>
  <si>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</si>
  <si>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</si>
  <si>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</si>
  <si>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</si>
  <si>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</si>
  <si>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</si>
  <si>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</si>
  <si>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</si>
  <si>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</si>
  <si>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</si>
  <si>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</si>
  <si>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</si>
  <si>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</si>
  <si>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</si>
  <si>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</si>
  <si>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</si>
  <si>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</si>
  <si>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</si>
  <si>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</si>
  <si>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</si>
  <si>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</si>
  <si>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</si>
  <si>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</si>
  <si>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</si>
  <si>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</si>
  <si>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</si>
  <si>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</si>
  <si>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</si>
  <si>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</si>
  <si>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</si>
  <si>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</si>
  <si>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</si>
  <si>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</si>
  <si>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</si>
  <si>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</si>
  <si>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</si>
  <si>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</si>
  <si>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</si>
  <si>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</si>
  <si>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</si>
  <si>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</si>
  <si>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</si>
  <si>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</si>
  <si>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</si>
  <si>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</si>
  <si>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</si>
  <si>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</si>
  <si>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</si>
  <si>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</si>
  <si>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</si>
  <si>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</si>
  <si>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</si>
  <si>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</si>
  <si>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</si>
  <si>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</si>
  <si>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</si>
  <si>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</si>
  <si>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</si>
  <si>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</si>
  <si>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</si>
  <si>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</si>
  <si>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</si>
  <si>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</si>
  <si>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</si>
  <si>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</si>
  <si>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</si>
  <si>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</si>
  <si>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</si>
  <si>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</si>
  <si>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</si>
  <si>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</si>
  <si>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</si>
  <si>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</si>
  <si>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</si>
  <si>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</si>
  <si>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</si>
  <si>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</si>
  <si>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</si>
  <si>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</si>
  <si>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</si>
  <si>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</si>
  <si>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</si>
  <si>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</si>
  <si>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</si>
  <si>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</si>
  <si>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</si>
  <si>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</si>
  <si>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</si>
  <si>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</si>
  <si>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</si>
  <si>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</si>
  <si>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</si>
  <si>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</si>
  <si>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</si>
  <si>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</si>
  <si>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</si>
  <si>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</si>
  <si>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</si>
  <si>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</si>
  <si>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</si>
  <si>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</si>
  <si>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</si>
  <si>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</si>
  <si>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</si>
  <si>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</si>
  <si>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</si>
  <si>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</si>
  <si>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</si>
  <si>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</si>
  <si>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</si>
  <si>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</si>
  <si>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</si>
  <si>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</si>
  <si>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</si>
  <si>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</si>
  <si>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</si>
  <si>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</si>
  <si>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</si>
  <si>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</si>
  <si>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</si>
  <si>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</si>
  <si>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</si>
  <si>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</si>
  <si>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</si>
  <si>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</si>
  <si>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</si>
  <si>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</si>
  <si>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</si>
  <si>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</si>
  <si>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</si>
  <si>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</si>
  <si>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</si>
  <si>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</si>
  <si>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</si>
  <si>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</si>
  <si>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</si>
  <si>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</si>
  <si>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</si>
  <si>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</si>
  <si>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</si>
  <si>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</si>
  <si>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</si>
  <si>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</si>
  <si>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</si>
  <si>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</si>
  <si>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</si>
  <si>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</si>
  <si>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</si>
  <si>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</si>
  <si>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</si>
  <si>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</si>
  <si>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</si>
  <si>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</si>
  <si>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</si>
  <si>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</si>
  <si>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</si>
  <si>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</si>
  <si>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</si>
  <si>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</si>
  <si>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</si>
  <si>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</si>
  <si>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</si>
  <si>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</si>
  <si>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</si>
  <si>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</si>
  <si>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</si>
  <si>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</si>
  <si>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</si>
  <si>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</si>
  <si>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</si>
  <si>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</si>
  <si>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</si>
  <si>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</si>
  <si>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</si>
  <si>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</si>
  <si>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</si>
  <si>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</si>
  <si>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</si>
  <si>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</si>
  <si>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</si>
  <si>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</si>
  <si>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</si>
  <si>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</si>
  <si>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</si>
  <si>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</si>
  <si>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</si>
  <si>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</si>
  <si>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</si>
  <si>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</si>
  <si>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</si>
  <si>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</si>
  <si>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</si>
  <si>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</si>
  <si>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</si>
  <si>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</si>
  <si>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</si>
  <si>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</si>
  <si>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</si>
  <si>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</si>
  <si>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</si>
  <si>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</si>
  <si>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</si>
  <si>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</si>
  <si>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</si>
  <si>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</si>
  <si>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</si>
  <si>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</si>
  <si>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</si>
  <si>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</si>
  <si>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</si>
  <si>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</si>
  <si>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</si>
  <si>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</si>
  <si>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</si>
  <si>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</si>
  <si>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</si>
  <si>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</si>
  <si>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</si>
  <si>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</si>
  <si>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</si>
  <si>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</si>
  <si>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</si>
  <si>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</si>
  <si>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</si>
  <si>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</si>
  <si>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</si>
  <si>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</si>
  <si>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</si>
  <si>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</si>
  <si>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</si>
  <si>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</si>
  <si>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</si>
  <si>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</si>
  <si>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</si>
  <si>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</si>
  <si>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</si>
  <si>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</si>
  <si>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</si>
  <si>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</si>
  <si>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</si>
  <si>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</si>
  <si>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</si>
  <si>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</si>
  <si>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</si>
  <si>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</si>
  <si>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</si>
  <si>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</si>
  <si>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</si>
  <si>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</si>
  <si>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</si>
  <si>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</si>
  <si>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</si>
  <si>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</si>
  <si>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</si>
  <si>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</si>
  <si>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</si>
  <si>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</si>
  <si>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</si>
  <si>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</si>
  <si>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</si>
  <si>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</si>
  <si>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</si>
  <si>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</si>
  <si>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</si>
  <si>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</si>
  <si>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</si>
  <si>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</si>
  <si>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</si>
  <si>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</si>
  <si>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</si>
  <si>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</si>
  <si>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</si>
  <si>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</si>
  <si>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</si>
  <si>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</si>
  <si>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</si>
  <si>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</si>
  <si>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</si>
  <si>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</si>
  <si>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</si>
  <si>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</si>
  <si>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</si>
  <si>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</si>
  <si>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</si>
  <si>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</si>
  <si>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</si>
  <si>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</si>
  <si>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</si>
  <si>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</si>
  <si>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</si>
  <si>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</si>
  <si>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</si>
  <si>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</si>
  <si>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</si>
  <si>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</si>
  <si>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</si>
  <si>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</si>
  <si>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</si>
  <si>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</si>
  <si>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</si>
  <si>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</si>
  <si>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</si>
  <si>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</si>
  <si>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</si>
  <si>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</si>
  <si>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</si>
  <si>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</si>
  <si>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</si>
  <si>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</si>
  <si>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</si>
  <si>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</si>
  <si>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</si>
  <si>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</si>
  <si>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</si>
  <si>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</si>
  <si>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</si>
  <si>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</si>
  <si>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</si>
  <si>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</si>
  <si>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</si>
  <si>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</si>
  <si>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</si>
  <si>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</si>
  <si>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</si>
  <si>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</si>
  <si>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</si>
  <si>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</si>
  <si>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</si>
  <si>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</si>
  <si>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</si>
  <si>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</si>
  <si>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</si>
  <si>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</si>
  <si>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</si>
  <si>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</si>
  <si>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</si>
  <si>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</si>
  <si>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</si>
  <si>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</si>
  <si>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</si>
  <si>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</si>
  <si>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</si>
  <si>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</si>
  <si>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</si>
  <si>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</si>
  <si>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</si>
  <si>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</si>
  <si>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</si>
  <si>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</si>
  <si>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</si>
  <si>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</si>
  <si>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</si>
  <si>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</si>
  <si>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</si>
  <si>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</si>
  <si>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</si>
  <si>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</si>
  <si>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</si>
  <si>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</si>
  <si>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</si>
  <si>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</si>
  <si>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</si>
  <si>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</si>
  <si>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</si>
  <si>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</si>
  <si>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</si>
  <si>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</si>
  <si>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</si>
  <si>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</si>
  <si>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</si>
  <si>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</si>
  <si>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</si>
  <si>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</si>
  <si>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</si>
  <si>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</si>
  <si>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</si>
  <si>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</si>
  <si>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</si>
  <si>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</si>
  <si>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</si>
  <si>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</si>
  <si>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</si>
  <si>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</si>
  <si>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</si>
  <si>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</si>
  <si>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</si>
  <si>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</si>
  <si>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</si>
  <si>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</si>
  <si>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</si>
  <si>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</si>
  <si>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</si>
  <si>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</si>
  <si>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</si>
  <si>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</si>
  <si>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</si>
  <si>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</si>
  <si>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</si>
  <si>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</si>
  <si>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</si>
  <si>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</si>
  <si>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</si>
  <si>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</si>
  <si>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</si>
  <si>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</si>
  <si>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</si>
  <si>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</si>
  <si>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</si>
  <si>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</si>
  <si>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</si>
  <si>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</si>
  <si>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</si>
  <si>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</si>
  <si>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</si>
  <si>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</si>
  <si>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</si>
  <si>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</si>
  <si>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</si>
  <si>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</si>
  <si>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</si>
  <si>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</si>
  <si>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</si>
  <si>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</si>
  <si>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</si>
  <si>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</si>
  <si>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</si>
  <si>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</si>
  <si>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</si>
  <si>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</si>
  <si>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</si>
  <si>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</si>
  <si>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</si>
  <si>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</si>
  <si>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</si>
  <si>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</si>
  <si>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</si>
  <si>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</si>
  <si>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</si>
  <si>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</si>
  <si>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</si>
  <si>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</si>
  <si>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</si>
  <si>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</si>
  <si>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</si>
  <si>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</si>
  <si>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</si>
  <si>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</si>
  <si>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</si>
  <si>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</si>
  <si>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</si>
  <si>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</si>
  <si>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</si>
  <si>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</si>
  <si>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</si>
  <si>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</si>
  <si>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</si>
  <si>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</si>
  <si>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</si>
  <si>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</si>
  <si>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</si>
  <si>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</si>
  <si>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</si>
  <si>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</si>
  <si>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</si>
  <si>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</si>
  <si>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</si>
  <si>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</si>
  <si>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</si>
  <si>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</si>
  <si>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</si>
  <si>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</si>
  <si>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</si>
  <si>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</si>
  <si>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</si>
  <si>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</si>
  <si>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</si>
  <si>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</si>
  <si>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</si>
  <si>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</si>
  <si>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</si>
  <si>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</si>
  <si>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</si>
  <si>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</si>
  <si>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</si>
  <si>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</si>
  <si>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</si>
  <si>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</si>
  <si>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</si>
  <si>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</si>
  <si>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</si>
  <si>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</si>
  <si>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</si>
  <si>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</si>
  <si>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</si>
  <si>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</si>
  <si>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</si>
  <si>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</si>
  <si>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</si>
  <si>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</si>
  <si>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</si>
  <si>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</si>
  <si>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</si>
  <si>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</si>
  <si>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</si>
  <si>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</si>
  <si>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</si>
  <si>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</si>
  <si>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</si>
  <si>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</si>
  <si>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</si>
  <si>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</si>
  <si>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</si>
  <si>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</si>
  <si>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</si>
  <si>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</si>
  <si>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</si>
  <si>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</si>
  <si>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</si>
  <si>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</si>
  <si>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</si>
  <si>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</si>
  <si>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</si>
  <si>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</si>
  <si>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</si>
  <si>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</si>
  <si>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</si>
  <si>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</si>
  <si>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</si>
  <si>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</si>
  <si>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</si>
  <si>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</si>
  <si>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</si>
  <si>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</si>
  <si>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</si>
  <si>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</si>
  <si>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</si>
  <si>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</si>
  <si>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</si>
  <si>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</si>
  <si>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</si>
  <si>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</si>
  <si>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</si>
  <si>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</si>
  <si>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</si>
  <si>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</si>
  <si>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</si>
  <si>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</si>
  <si>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</si>
  <si>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</si>
  <si>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</si>
  <si>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</si>
  <si>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</si>
  <si>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</si>
  <si>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</si>
  <si>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</si>
  <si>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</si>
  <si>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</si>
  <si>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</si>
  <si>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</si>
  <si>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</si>
  <si>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</si>
  <si>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</si>
  <si>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</si>
  <si>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</si>
  <si>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</si>
  <si>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</si>
  <si>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</si>
  <si>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</si>
  <si>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</si>
  <si>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</si>
  <si>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</si>
  <si>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</si>
  <si>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</si>
  <si>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</si>
  <si>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</si>
  <si>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</si>
  <si>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</si>
  <si>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</si>
  <si>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</si>
  <si>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</si>
  <si>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</si>
  <si>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</si>
  <si>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</si>
  <si>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</si>
  <si>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</si>
  <si>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</si>
  <si>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</si>
  <si>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</si>
  <si>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</si>
  <si>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</si>
  <si>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</si>
  <si>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</si>
  <si>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</si>
  <si>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</si>
  <si>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</si>
  <si>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</si>
  <si>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</si>
  <si>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</si>
  <si>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</si>
  <si>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</si>
  <si>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</si>
  <si>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</si>
  <si>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</si>
  <si>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</si>
  <si>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</si>
  <si>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</si>
  <si>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</si>
  <si>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</si>
  <si>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</si>
  <si>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</si>
  <si>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</si>
  <si>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</si>
  <si>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</si>
  <si>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</si>
  <si>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</si>
  <si>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</si>
  <si>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</si>
  <si>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</si>
  <si>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</si>
  <si>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</si>
  <si>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</si>
  <si>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</si>
  <si>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</si>
  <si>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</si>
  <si>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</si>
  <si>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</si>
  <si>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</si>
  <si>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</si>
  <si>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</si>
  <si>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</si>
  <si>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</si>
  <si>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</si>
  <si>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</si>
  <si>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</si>
  <si>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</si>
  <si>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</si>
  <si>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</si>
  <si>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</si>
  <si>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</si>
  <si>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</si>
  <si>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</si>
  <si>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</si>
  <si>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</si>
  <si>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</si>
  <si>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</si>
  <si>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</si>
  <si>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</si>
  <si>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</si>
  <si>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</si>
  <si>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</si>
  <si>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</si>
  <si>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</si>
  <si>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</si>
  <si>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</si>
  <si>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</si>
  <si>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</si>
  <si>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</si>
  <si>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</si>
  <si>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</si>
  <si>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</si>
  <si>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</si>
  <si>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</si>
  <si>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</si>
  <si>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</si>
  <si>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</si>
  <si>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</si>
  <si>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</si>
  <si>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</si>
  <si>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</si>
  <si>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</si>
  <si>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</si>
  <si>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</si>
  <si>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</si>
  <si>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</si>
  <si>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</si>
  <si>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</si>
  <si>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</si>
  <si>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</si>
  <si>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</si>
  <si>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</si>
  <si>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</si>
  <si>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</si>
  <si>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</si>
  <si>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</si>
  <si>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</si>
  <si>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</si>
  <si>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</si>
  <si>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</si>
  <si>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</si>
  <si>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</si>
  <si>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</si>
  <si>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</si>
  <si>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</si>
  <si>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</si>
  <si>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</si>
  <si>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</si>
  <si>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</si>
  <si>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</si>
  <si>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</si>
  <si>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</si>
  <si>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</si>
  <si>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</si>
  <si>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</si>
  <si>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</si>
  <si>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</si>
  <si>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</si>
  <si>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</si>
  <si>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</si>
  <si>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</si>
  <si>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</si>
  <si>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</si>
  <si>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</si>
  <si>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</si>
  <si>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</si>
  <si>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</si>
  <si>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</si>
  <si>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</si>
  <si>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</si>
  <si>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</si>
  <si>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</si>
  <si>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</si>
  <si>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</si>
  <si>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</si>
  <si>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</si>
  <si>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</si>
  <si>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</si>
  <si>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</si>
  <si>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</si>
  <si>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</si>
  <si>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</si>
  <si>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</si>
  <si>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</si>
  <si>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</si>
  <si>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</si>
  <si>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</si>
  <si>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</si>
  <si>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</si>
  <si>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</si>
  <si>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</si>
  <si>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</si>
  <si>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</si>
  <si>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</si>
  <si>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</si>
  <si>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</si>
  <si>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</si>
  <si>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</si>
  <si>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</si>
  <si>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</si>
  <si>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</si>
  <si>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</si>
  <si>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</si>
  <si>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</si>
  <si>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</si>
  <si>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</si>
  <si>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</si>
  <si>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</si>
  <si>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</si>
  <si>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</si>
  <si>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</si>
  <si>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</si>
  <si>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</si>
  <si>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</si>
  <si>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</si>
  <si>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</si>
  <si>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</si>
  <si>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</si>
  <si>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</si>
  <si>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</si>
  <si>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</si>
  <si>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</si>
  <si>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</si>
  <si>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</si>
  <si>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</si>
  <si>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</si>
  <si>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</si>
  <si>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</si>
  <si>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</si>
  <si>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</si>
  <si>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</si>
  <si>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</si>
  <si>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</si>
  <si>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</si>
  <si>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</si>
  <si>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</si>
  <si>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</si>
  <si>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</si>
  <si>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</si>
  <si>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</si>
  <si>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</si>
  <si>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</si>
  <si>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</si>
  <si>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</si>
  <si>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</si>
  <si>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</si>
  <si>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</si>
  <si>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</si>
  <si>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</si>
  <si>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</si>
  <si>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</si>
  <si>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</si>
  <si>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</si>
  <si>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</si>
  <si>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</si>
  <si>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</si>
  <si>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</si>
  <si>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</si>
  <si>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</si>
  <si>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</si>
  <si>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</si>
  <si>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</si>
  <si>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</si>
  <si>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</si>
  <si>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</si>
  <si>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</si>
  <si>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</si>
  <si>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</si>
  <si>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</si>
  <si>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</si>
  <si>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</si>
  <si>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</si>
  <si>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</si>
  <si>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</si>
  <si>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</si>
  <si>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</si>
  <si>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</si>
  <si>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</si>
  <si>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</si>
  <si>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</si>
  <si>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</si>
  <si>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</si>
  <si>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</si>
  <si>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</si>
  <si>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</si>
  <si>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</si>
  <si>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</si>
  <si>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</si>
  <si>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</si>
  <si>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</si>
  <si>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</si>
  <si>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</si>
  <si>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</si>
  <si>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</si>
  <si>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</si>
  <si>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</si>
  <si>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</si>
  <si>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</si>
  <si>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</si>
  <si>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</si>
  <si>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</si>
  <si>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</si>
  <si>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</si>
  <si>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</si>
  <si>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</si>
  <si>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</si>
  <si>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</si>
  <si>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</si>
  <si>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</si>
  <si>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</si>
  <si>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</si>
  <si>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</si>
  <si>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</si>
  <si>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</si>
  <si>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</si>
  <si>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</si>
  <si>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</si>
  <si>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</si>
  <si>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</si>
  <si>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</si>
  <si>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</si>
  <si>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</si>
  <si>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</si>
  <si>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</si>
  <si>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</si>
  <si>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</si>
  <si>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</si>
  <si>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</si>
  <si>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</si>
  <si>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</si>
  <si>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</si>
  <si>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</si>
  <si>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</si>
  <si>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</si>
  <si>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</si>
  <si>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</si>
  <si>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</si>
  <si>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</si>
  <si>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</si>
  <si>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</si>
  <si>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</si>
  <si>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</si>
  <si>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</si>
  <si>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</si>
  <si>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</si>
  <si>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</si>
  <si>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</si>
  <si>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</si>
  <si>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</si>
  <si>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</si>
  <si>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</si>
  <si>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</si>
  <si>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</si>
  <si>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</si>
  <si>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</si>
  <si>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</si>
  <si>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</si>
  <si>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</si>
  <si>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</si>
  <si>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</si>
  <si>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</si>
  <si>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</si>
  <si>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</si>
  <si>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</si>
  <si>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</si>
  <si>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</si>
  <si>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</si>
  <si>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</si>
  <si>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</si>
  <si>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</si>
  <si>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</si>
  <si>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</si>
  <si>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</si>
  <si>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</si>
  <si>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</si>
  <si>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</si>
  <si>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</si>
  <si>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</si>
  <si>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</si>
  <si>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</si>
  <si>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</si>
  <si>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</si>
  <si>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</si>
  <si>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</si>
  <si>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</si>
  <si>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</si>
  <si>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</si>
  <si>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</si>
  <si>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</si>
  <si>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</si>
  <si>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</si>
  <si>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</si>
  <si>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</si>
  <si>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</si>
  <si>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</si>
  <si>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</si>
  <si>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</si>
  <si>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</si>
  <si>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</si>
  <si>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</si>
  <si>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</si>
  <si>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</si>
  <si>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</si>
  <si>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</si>
  <si>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</si>
  <si>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</si>
  <si>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</si>
  <si>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</si>
  <si>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</si>
  <si>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</si>
  <si>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</si>
  <si>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</si>
  <si>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</si>
  <si>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</si>
  <si>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</si>
  <si>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</si>
  <si>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</si>
  <si>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</si>
  <si>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</si>
  <si>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</si>
  <si>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</si>
  <si>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</si>
  <si>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</si>
  <si>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</si>
  <si>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</si>
  <si>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</si>
  <si>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</si>
  <si>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</si>
  <si>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</si>
  <si>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</si>
  <si>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</si>
  <si>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</si>
  <si>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</si>
  <si>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</si>
  <si>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</si>
  <si>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</si>
  <si>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</si>
  <si>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</si>
  <si>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</si>
  <si>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</si>
  <si>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</si>
  <si>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</si>
  <si>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</si>
  <si>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</si>
  <si>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</si>
  <si>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</si>
  <si>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</si>
  <si>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</si>
  <si>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</si>
  <si>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</si>
  <si>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</si>
  <si>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</si>
  <si>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</si>
  <si>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</si>
  <si>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</si>
  <si>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</si>
  <si>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</si>
  <si>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</si>
  <si>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</si>
  <si>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</si>
  <si>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</si>
  <si>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</si>
  <si>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</si>
  <si>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</si>
  <si>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</si>
  <si>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</si>
  <si>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</si>
  <si>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</si>
  <si>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</si>
  <si>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</si>
  <si>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</si>
  <si>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</si>
  <si>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</si>
  <si>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</si>
  <si>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</si>
  <si>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</si>
  <si>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</si>
  <si>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</si>
  <si>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</si>
  <si>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</si>
  <si>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</si>
  <si>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</si>
  <si>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</si>
  <si>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</si>
  <si>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</si>
  <si>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</si>
  <si>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</si>
  <si>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</si>
  <si>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</si>
  <si>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</si>
  <si>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</si>
  <si>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</si>
  <si>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</si>
  <si>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</si>
  <si>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</si>
  <si>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</si>
  <si>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</si>
  <si>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</si>
  <si>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</si>
  <si>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</si>
  <si>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</si>
  <si>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</si>
  <si>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</si>
  <si>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</si>
  <si>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</si>
  <si>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</si>
  <si>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</si>
  <si>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</si>
  <si>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</si>
  <si>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</si>
  <si>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</si>
  <si>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</si>
  <si>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</si>
  <si>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</si>
  <si>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</si>
  <si>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</si>
  <si>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</si>
  <si>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</si>
  <si>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</si>
  <si>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</si>
  <si>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</si>
  <si>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</si>
  <si>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</si>
  <si>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</si>
  <si>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</si>
  <si>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</si>
  <si>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</si>
  <si>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</si>
  <si>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</si>
  <si>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</si>
  <si>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</si>
  <si>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</si>
  <si>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</si>
  <si>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</si>
  <si>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</si>
  <si>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</si>
  <si>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</si>
  <si>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</si>
  <si>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</si>
  <si>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</si>
  <si>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</si>
  <si>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</si>
  <si>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</si>
  <si>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</si>
  <si>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</si>
  <si>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</si>
  <si>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</si>
  <si>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</si>
  <si>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</si>
  <si>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</si>
  <si>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</si>
  <si>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</si>
  <si>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</si>
  <si>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</si>
  <si>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</si>
  <si>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</si>
  <si>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</si>
  <si>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</si>
  <si>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</si>
  <si>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</si>
  <si>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</si>
  <si>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</si>
  <si>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</si>
  <si>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</si>
  <si>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</si>
  <si>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</si>
  <si>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</si>
  <si>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</si>
  <si>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</si>
  <si>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</si>
  <si>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</si>
  <si>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</si>
  <si>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</si>
  <si>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</si>
  <si>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</si>
  <si>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</si>
  <si>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</si>
  <si>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</si>
  <si>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</si>
  <si>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</si>
  <si>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</si>
  <si>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</si>
  <si>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</si>
  <si>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</si>
  <si>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</si>
  <si>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</si>
  <si>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</si>
  <si>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</si>
  <si>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</si>
  <si>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</si>
  <si>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</si>
  <si>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</si>
  <si>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</si>
  <si>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</si>
  <si>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</si>
  <si>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</si>
  <si>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</si>
  <si>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</si>
  <si>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</si>
  <si>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</si>
  <si>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</si>
  <si>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</si>
  <si>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</si>
  <si>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</si>
  <si>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</si>
  <si>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</si>
  <si>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</si>
  <si>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</si>
  <si>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</si>
  <si>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</si>
  <si>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</si>
  <si>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</si>
  <si>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</si>
  <si>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</si>
  <si>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</si>
  <si>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</si>
  <si>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</si>
  <si>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</si>
  <si>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</si>
  <si>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</si>
  <si>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</si>
  <si>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</si>
  <si>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</si>
  <si>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</si>
  <si>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</si>
  <si>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</si>
  <si>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</si>
  <si>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</si>
  <si>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</si>
  <si>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</si>
  <si>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</si>
  <si>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</si>
  <si>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</si>
  <si>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</si>
  <si>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</si>
  <si>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</si>
  <si>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</si>
  <si>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</si>
  <si>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</si>
  <si>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</si>
  <si>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</si>
  <si>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</si>
  <si>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</si>
  <si>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</si>
  <si>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</si>
  <si>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</si>
  <si>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</si>
  <si>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</si>
  <si>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</si>
  <si>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</si>
  <si>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</si>
  <si>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</si>
  <si>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</si>
  <si>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</si>
  <si>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</si>
  <si>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</si>
  <si>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</si>
  <si>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</si>
  <si>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</si>
  <si>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</si>
  <si>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</si>
  <si>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</si>
  <si>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</si>
  <si>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</si>
  <si>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</si>
  <si>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</si>
  <si>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</si>
  <si>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</si>
  <si>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</si>
  <si>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</si>
  <si>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</si>
  <si>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</si>
  <si>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</si>
  <si>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</si>
  <si>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</si>
  <si>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</si>
  <si>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</si>
  <si>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</si>
  <si>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</si>
  <si>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</si>
  <si>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</si>
  <si>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</si>
  <si>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</si>
  <si>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</si>
  <si>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</si>
  <si>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</si>
  <si>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</si>
  <si>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</si>
  <si>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</si>
  <si>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</si>
  <si>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</si>
  <si>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</si>
  <si>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</si>
  <si>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</si>
  <si>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</si>
  <si>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</si>
  <si>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</si>
  <si>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</si>
  <si>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</si>
  <si>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</si>
  <si>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</si>
  <si>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</si>
  <si>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</si>
  <si>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</si>
  <si>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</si>
  <si>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</si>
  <si>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</si>
  <si>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</si>
  <si>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</si>
  <si>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</si>
  <si>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</si>
  <si>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</si>
  <si>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</si>
  <si>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</si>
  <si>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</si>
  <si>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</si>
  <si>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</si>
  <si>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</si>
  <si>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</si>
  <si>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</si>
  <si>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</si>
  <si>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</si>
  <si>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</si>
  <si>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</si>
  <si>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</si>
  <si>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</si>
  <si>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</si>
  <si>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</si>
  <si>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</si>
  <si>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</si>
  <si>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</si>
  <si>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</si>
  <si>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</si>
  <si>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</si>
  <si>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</si>
  <si>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</si>
  <si>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</si>
  <si>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</si>
  <si>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</si>
  <si>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</si>
  <si>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</si>
  <si>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</si>
  <si>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</si>
  <si>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</si>
  <si>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</si>
  <si>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</si>
  <si>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</si>
  <si>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</si>
  <si>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</si>
  <si>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</si>
  <si>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</si>
  <si>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</si>
  <si>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</si>
  <si>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</si>
  <si>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</si>
  <si>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</si>
  <si>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</si>
  <si>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</si>
  <si>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</si>
  <si>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</si>
  <si>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</si>
  <si>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</si>
  <si>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</si>
  <si>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</si>
  <si>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</si>
  <si>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</si>
  <si>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</si>
  <si>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</si>
  <si>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</si>
  <si>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</si>
  <si>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</si>
  <si>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</si>
  <si>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</si>
  <si>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</si>
  <si>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</si>
  <si>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</si>
  <si>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</si>
  <si>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</si>
  <si>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</si>
  <si>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</si>
  <si>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</si>
  <si>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</si>
  <si>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</si>
  <si>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</si>
  <si>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</si>
  <si>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</si>
  <si>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</si>
  <si>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</si>
  <si>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</si>
  <si>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</si>
  <si>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</si>
  <si>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</si>
  <si>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</si>
  <si>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</si>
  <si>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</si>
  <si>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</si>
  <si>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</si>
  <si>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</si>
  <si>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</si>
  <si>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</si>
  <si>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</si>
  <si>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</si>
  <si>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</si>
  <si>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</si>
  <si>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</si>
  <si>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</si>
  <si>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</si>
  <si>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</si>
  <si>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</si>
  <si>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</si>
  <si>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</si>
  <si>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</si>
  <si>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</si>
  <si>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</si>
  <si>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</si>
  <si>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</si>
  <si>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</si>
  <si>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</si>
  <si>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</si>
  <si>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</si>
  <si>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</si>
  <si>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</si>
  <si>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</si>
  <si>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</si>
  <si>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</si>
  <si>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</si>
  <si>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</si>
  <si>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</si>
  <si>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</si>
  <si>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</si>
  <si>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</si>
  <si>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</si>
  <si>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</si>
  <si>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</si>
  <si>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</si>
  <si>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</si>
  <si>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</si>
  <si>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</si>
  <si>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</si>
  <si>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</si>
  <si>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</si>
  <si>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</si>
  <si>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</si>
  <si>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</si>
  <si>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</si>
  <si>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</si>
  <si>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</si>
  <si>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</si>
  <si>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</si>
  <si>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</si>
  <si>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</si>
  <si>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</si>
  <si>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</si>
  <si>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</si>
  <si>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</si>
  <si>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</si>
  <si>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</si>
  <si>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</si>
  <si>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</si>
  <si>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</si>
  <si>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</si>
  <si>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</si>
  <si>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</si>
  <si>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</si>
  <si>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</si>
  <si>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</si>
  <si>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</si>
  <si>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</si>
  <si>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</si>
  <si>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</si>
  <si>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</si>
  <si>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</si>
  <si>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</si>
  <si>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</si>
  <si>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</si>
  <si>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</si>
  <si>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</si>
  <si>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</si>
  <si>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</si>
  <si>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</si>
  <si>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</si>
  <si>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</si>
  <si>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</si>
  <si>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</si>
  <si>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</si>
  <si>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</si>
  <si>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</si>
  <si>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</si>
  <si>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</si>
  <si>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</si>
  <si>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</si>
  <si>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</si>
  <si>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</si>
  <si>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</si>
  <si>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</si>
  <si>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</si>
  <si>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</si>
  <si>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</si>
  <si>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</si>
  <si>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</si>
  <si>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</si>
  <si>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</si>
  <si>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</si>
  <si>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</si>
  <si>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</si>
  <si>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</si>
  <si>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</si>
  <si>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</si>
  <si>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</si>
  <si>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</si>
  <si>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</si>
  <si>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</si>
  <si>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</si>
  <si>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</si>
  <si>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</si>
  <si>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</si>
  <si>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</si>
  <si>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</si>
  <si>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</si>
  <si>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</si>
  <si>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</si>
  <si>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</si>
  <si>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</si>
  <si>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</si>
  <si>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</si>
  <si>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</si>
  <si>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</si>
  <si>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</si>
  <si>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</si>
  <si>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</si>
  <si>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</si>
  <si>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</si>
  <si>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</si>
  <si>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</si>
  <si>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</si>
  <si>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</si>
  <si>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</si>
  <si>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</si>
  <si>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</si>
  <si>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</si>
  <si>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</si>
  <si>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</si>
  <si>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</si>
  <si>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</si>
  <si>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</si>
  <si>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</si>
  <si>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</si>
  <si>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</si>
  <si>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</si>
  <si>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</si>
  <si>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</si>
  <si>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</si>
  <si>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</si>
  <si>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</si>
  <si>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</si>
  <si>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</si>
  <si>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</si>
  <si>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</si>
  <si>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</si>
  <si>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</si>
  <si>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</si>
  <si>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</si>
  <si>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</si>
  <si>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</si>
  <si>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</si>
  <si>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</si>
  <si>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</si>
  <si>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</si>
  <si>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</si>
  <si>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</si>
  <si>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</si>
  <si>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</si>
  <si>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</si>
  <si>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</si>
  <si>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</si>
  <si>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</si>
  <si>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</si>
  <si>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</si>
  <si>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</si>
  <si>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</si>
  <si>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</si>
  <si>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</si>
  <si>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</si>
  <si>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</si>
  <si>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</si>
  <si>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</si>
  <si>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</si>
  <si>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</si>
  <si>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</si>
  <si>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</si>
  <si>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</si>
  <si>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</si>
  <si>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</si>
  <si>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</si>
  <si>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</si>
  <si>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</si>
  <si>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</si>
  <si>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</si>
  <si>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</si>
  <si>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</si>
  <si>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</si>
  <si>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</si>
  <si>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</si>
  <si>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</si>
  <si>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</si>
  <si>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</si>
  <si>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</si>
  <si>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</si>
  <si>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</si>
  <si>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</si>
  <si>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</si>
  <si>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</si>
  <si>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</si>
  <si>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</si>
  <si>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</si>
  <si>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</si>
  <si>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</si>
  <si>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</si>
  <si>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</si>
  <si>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</si>
  <si>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</si>
  <si>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</si>
  <si>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</si>
  <si>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</si>
  <si>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</si>
  <si>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</si>
  <si>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</si>
  <si>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</si>
  <si>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</si>
  <si>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</si>
  <si>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</si>
  <si>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</si>
  <si>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</si>
  <si>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</si>
  <si>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</si>
  <si>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</si>
  <si>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</si>
  <si>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</si>
  <si>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</si>
  <si>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</si>
  <si>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</si>
  <si>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</si>
  <si>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</si>
  <si>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</si>
  <si>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</si>
  <si>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</si>
  <si>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</si>
  <si>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</si>
  <si>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</si>
  <si>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</si>
  <si>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</si>
  <si>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</si>
  <si>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</si>
  <si>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</si>
  <si>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</si>
  <si>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</si>
  <si>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</si>
  <si>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</si>
  <si>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</si>
  <si>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</si>
  <si>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</si>
  <si>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</si>
  <si>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</si>
  <si>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</si>
  <si>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</si>
  <si>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</si>
  <si>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</si>
  <si>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</si>
  <si>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</si>
  <si>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</si>
  <si>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</si>
  <si>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</si>
  <si>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</si>
  <si>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</si>
  <si>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</si>
  <si>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</si>
  <si>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</si>
  <si>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</si>
  <si>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</si>
  <si>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</si>
  <si>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</si>
  <si>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</si>
  <si>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</si>
  <si>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</si>
  <si>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</si>
  <si>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</si>
  <si>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</si>
  <si>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</si>
  <si>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</si>
  <si>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</si>
  <si>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</si>
  <si>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</si>
  <si>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</si>
  <si>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</si>
  <si>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</si>
  <si>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</si>
  <si>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</si>
  <si>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</si>
  <si>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</si>
  <si>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</si>
  <si>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</si>
  <si>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</si>
  <si>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</si>
  <si>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</si>
  <si>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</si>
  <si>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</si>
  <si>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</si>
  <si>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</si>
  <si>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</si>
  <si>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</si>
  <si>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</si>
  <si>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</si>
  <si>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</si>
  <si>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</si>
  <si>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</si>
  <si>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</si>
  <si>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</si>
  <si>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</si>
  <si>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</si>
  <si>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</si>
  <si>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</si>
  <si>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</si>
  <si>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</si>
  <si>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</si>
  <si>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</si>
  <si>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</si>
  <si>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</si>
  <si>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</si>
  <si>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</si>
  <si>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</si>
  <si>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</si>
  <si>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</si>
  <si>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</si>
  <si>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</si>
  <si>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</si>
  <si>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</si>
  <si>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</si>
  <si>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</si>
  <si>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</si>
  <si>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</si>
  <si>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</si>
  <si>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</si>
  <si>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</si>
  <si>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</si>
  <si>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</si>
  <si>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</si>
  <si>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</si>
  <si>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</si>
  <si>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</si>
  <si>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</si>
  <si>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</si>
  <si>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</si>
  <si>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</si>
  <si>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</si>
  <si>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</si>
  <si>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</si>
  <si>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</si>
  <si>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</si>
  <si>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</si>
  <si>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</si>
  <si>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</si>
  <si>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</si>
  <si>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</si>
  <si>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</si>
  <si>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</si>
  <si>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</si>
  <si>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</si>
  <si>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</si>
  <si>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</si>
  <si>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</si>
  <si>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</si>
  <si>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</si>
  <si>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</si>
  <si>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</si>
  <si>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</si>
  <si>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</si>
  <si>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</si>
  <si>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</si>
  <si>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</si>
  <si>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</si>
  <si>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</si>
  <si>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</si>
  <si>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</si>
  <si>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</si>
  <si>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</si>
  <si>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</si>
  <si>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</si>
  <si>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</si>
  <si>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</si>
  <si>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</si>
  <si>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</si>
  <si>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</si>
  <si>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</si>
  <si>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</si>
  <si>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</si>
  <si>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</si>
  <si>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</si>
  <si>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</si>
  <si>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</si>
  <si>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</si>
  <si>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</si>
  <si>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</si>
  <si>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</si>
  <si>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</si>
  <si>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</si>
  <si>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</si>
  <si>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</si>
  <si>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</si>
  <si>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</si>
  <si>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</si>
  <si>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</si>
  <si>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</si>
  <si>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</si>
  <si>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</si>
  <si>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</si>
  <si>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</si>
  <si>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</si>
  <si>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</si>
  <si>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</si>
  <si>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</si>
  <si>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</si>
  <si>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</si>
  <si>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</si>
  <si>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</si>
  <si>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</si>
  <si>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</si>
  <si>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</si>
  <si>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</si>
  <si>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</si>
  <si>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</si>
  <si>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</si>
  <si>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</si>
  <si>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</si>
  <si>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</si>
  <si>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</si>
  <si>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</si>
  <si>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</si>
  <si>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</si>
  <si>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</si>
  <si>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</si>
  <si>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</si>
  <si>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</si>
  <si>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</si>
  <si>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</si>
  <si>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</si>
  <si>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</si>
  <si>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</si>
  <si>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</si>
  <si>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</si>
  <si>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</si>
  <si>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</si>
  <si>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</si>
  <si>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</si>
  <si>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</si>
  <si>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</si>
  <si>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</si>
  <si>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</si>
  <si>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</si>
  <si>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</si>
  <si>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</si>
  <si>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</si>
  <si>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</si>
  <si>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</si>
  <si>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</si>
  <si>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</si>
  <si>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</si>
  <si>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</si>
  <si>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</si>
  <si>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</si>
  <si>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</si>
  <si>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</si>
  <si>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</si>
  <si>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</si>
  <si>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</si>
  <si>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</si>
  <si>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</si>
  <si>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</si>
  <si>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</si>
  <si>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</si>
  <si>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</si>
  <si>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</si>
  <si>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</si>
  <si>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</si>
  <si>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</si>
  <si>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</si>
  <si>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</si>
  <si>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</si>
  <si>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</si>
  <si>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</si>
  <si>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</si>
  <si>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</si>
  <si>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</si>
  <si>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</si>
  <si>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</si>
  <si>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</si>
  <si>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</si>
  <si>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</si>
  <si>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</si>
  <si>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</si>
  <si>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</si>
  <si>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</si>
  <si>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</si>
  <si>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</si>
  <si>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</si>
  <si>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</si>
  <si>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</si>
  <si>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</si>
  <si>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</si>
  <si>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</si>
  <si>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</si>
  <si>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</si>
  <si>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</si>
  <si>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</si>
  <si>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</si>
  <si>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</si>
  <si>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</si>
  <si>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</si>
  <si>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</si>
  <si>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</si>
  <si>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</si>
  <si>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</si>
  <si>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</si>
  <si>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</si>
  <si>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</si>
  <si>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</si>
  <si>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</si>
  <si>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</si>
  <si>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</si>
  <si>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</si>
  <si>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</si>
  <si>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</si>
  <si>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</si>
  <si>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</si>
  <si>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</si>
  <si>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</si>
  <si>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</si>
  <si>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</si>
  <si>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</si>
  <si>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</si>
  <si>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</si>
  <si>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</si>
  <si>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</si>
  <si>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</si>
  <si>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</si>
  <si>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</si>
  <si>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</si>
  <si>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</si>
  <si>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</si>
  <si>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</si>
  <si>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</si>
  <si>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</si>
  <si>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</si>
  <si>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</si>
  <si>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</si>
  <si>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</si>
  <si>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</si>
  <si>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</si>
  <si>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</si>
  <si>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</si>
  <si>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</si>
  <si>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</si>
  <si>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</si>
  <si>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</si>
  <si>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</si>
  <si>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</si>
  <si>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</si>
  <si>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</si>
  <si>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</si>
  <si>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</si>
  <si>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</si>
  <si>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</si>
  <si>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</si>
  <si>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</si>
  <si>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</si>
  <si>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</si>
  <si>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</si>
  <si>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</si>
  <si>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</si>
  <si>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</si>
  <si>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</si>
  <si>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</si>
  <si>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</si>
  <si>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</si>
  <si>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</si>
  <si>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</si>
  <si>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</si>
  <si>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</si>
  <si>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</si>
  <si>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</si>
  <si>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</si>
  <si>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</si>
  <si>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</si>
  <si>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</si>
  <si>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</si>
  <si>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</si>
  <si>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</si>
  <si>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</si>
  <si>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</si>
  <si>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</si>
  <si>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</si>
  <si>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</si>
  <si>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</si>
  <si>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</si>
  <si>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</si>
  <si>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</si>
  <si>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</si>
  <si>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</si>
  <si>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</si>
  <si>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</si>
  <si>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</si>
  <si>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</si>
  <si>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</si>
  <si>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</si>
  <si>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</si>
  <si>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</si>
  <si>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</si>
  <si>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</si>
  <si>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</si>
  <si>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</si>
  <si>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</si>
  <si>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</si>
  <si>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</si>
  <si>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</si>
  <si>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</si>
  <si>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</si>
  <si>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</si>
  <si>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</si>
  <si>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</si>
  <si>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</si>
  <si>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</si>
  <si>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</si>
  <si>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</si>
  <si>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</si>
  <si>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</si>
  <si>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</si>
  <si>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</si>
  <si>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</si>
  <si>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</si>
  <si>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</si>
  <si>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</si>
  <si>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</si>
  <si>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</si>
  <si>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</si>
  <si>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</si>
  <si>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</si>
  <si>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</si>
  <si>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</si>
  <si>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</si>
  <si>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</si>
  <si>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</si>
  <si>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</si>
  <si>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</si>
  <si>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</si>
  <si>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</si>
  <si>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</si>
  <si>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</si>
  <si>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</si>
  <si>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</si>
  <si>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</si>
  <si>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</si>
  <si>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</si>
  <si>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</si>
  <si>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</si>
  <si>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</si>
  <si>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</si>
  <si>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</si>
  <si>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</si>
  <si>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</si>
  <si>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</si>
  <si>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</si>
  <si>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</si>
  <si>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</si>
  <si>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</si>
  <si>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</si>
  <si>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</si>
  <si>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</si>
  <si>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</si>
  <si>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</si>
  <si>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</si>
  <si>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</si>
  <si>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</si>
  <si>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</si>
  <si>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</si>
  <si>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</si>
  <si>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</si>
  <si>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</si>
  <si>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</si>
  <si>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</si>
  <si>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</si>
  <si>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</si>
  <si>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</si>
  <si>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</si>
  <si>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</si>
  <si>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</si>
  <si>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</si>
  <si>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</si>
  <si>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</si>
  <si>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</si>
  <si>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</si>
  <si>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</si>
  <si>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</si>
  <si>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</si>
  <si>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</si>
  <si>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</si>
  <si>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</si>
  <si>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</si>
  <si>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</si>
  <si>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</si>
  <si>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</si>
  <si>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</si>
  <si>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</si>
  <si>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</si>
  <si>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</si>
  <si>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</si>
  <si>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</si>
  <si>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</si>
  <si>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</si>
  <si>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</si>
  <si>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</si>
  <si>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</si>
  <si>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</si>
  <si>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</si>
  <si>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</si>
  <si>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</si>
  <si>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</si>
  <si>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</si>
  <si>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</si>
  <si>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</si>
  <si>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</si>
  <si>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</si>
  <si>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</si>
  <si>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</si>
  <si>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</si>
  <si>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</si>
  <si>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</si>
  <si>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</si>
  <si>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</si>
  <si>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</si>
  <si>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</si>
  <si>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</si>
  <si>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</si>
  <si>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</si>
  <si>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</si>
  <si>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</si>
  <si>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</si>
  <si>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</si>
  <si>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</si>
  <si>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</si>
  <si>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</si>
  <si>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</si>
  <si>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</si>
  <si>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</si>
  <si>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</si>
  <si>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</si>
  <si>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</si>
  <si>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</si>
  <si>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</si>
  <si>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</si>
  <si>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</si>
  <si>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</si>
  <si>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</si>
  <si>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</si>
  <si>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</si>
  <si>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</si>
  <si>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</si>
  <si>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</si>
  <si>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</si>
  <si>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</si>
  <si>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</si>
  <si>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</si>
  <si>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</si>
  <si>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</si>
  <si>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</si>
  <si>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</si>
  <si>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</si>
  <si>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</si>
  <si>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</si>
  <si>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</si>
  <si>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</si>
  <si>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</si>
  <si>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</si>
  <si>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</si>
  <si>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</si>
  <si>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</si>
  <si>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</si>
  <si>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</si>
  <si>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</si>
  <si>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</si>
  <si>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</si>
  <si>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</si>
  <si>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</si>
  <si>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</si>
  <si>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</si>
  <si>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</si>
  <si>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</si>
  <si>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</si>
  <si>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</si>
  <si>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</si>
  <si>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</si>
  <si>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</si>
  <si>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</si>
  <si>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</si>
  <si>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</si>
  <si>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</si>
  <si>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</si>
  <si>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</si>
  <si>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</si>
  <si>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</si>
  <si>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</si>
  <si>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</si>
  <si>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</si>
  <si>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</si>
  <si>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</si>
  <si>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</si>
  <si>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</si>
  <si>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</si>
  <si>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</si>
  <si>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</si>
  <si>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</si>
  <si>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</si>
  <si>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</si>
  <si>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</si>
  <si>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</si>
  <si>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</si>
  <si>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</si>
  <si>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</si>
  <si>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</si>
  <si>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</si>
  <si>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</si>
  <si>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</si>
  <si>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</si>
  <si>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</si>
  <si>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</si>
  <si>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</si>
  <si>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</si>
  <si>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</si>
  <si>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</si>
  <si>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</si>
  <si>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</si>
  <si>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</si>
  <si>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</si>
  <si>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</si>
  <si>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</si>
  <si>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</si>
  <si>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</si>
  <si>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</si>
  <si>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</si>
  <si>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</si>
  <si>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</si>
  <si>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</si>
  <si>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</si>
  <si>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</si>
  <si>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</si>
  <si>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</si>
  <si>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</si>
  <si>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</si>
  <si>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</si>
  <si>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</si>
  <si>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</si>
  <si>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</si>
  <si>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</si>
  <si>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</si>
  <si>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</si>
  <si>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</si>
  <si>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</si>
  <si>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</si>
  <si>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</si>
  <si>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</si>
  <si>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</si>
  <si>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</si>
  <si>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</si>
  <si>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</si>
  <si>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</si>
  <si>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</si>
  <si>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</si>
  <si>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</si>
  <si>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</si>
  <si>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</si>
  <si>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</si>
  <si>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</si>
  <si>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</si>
  <si>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</si>
  <si>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</si>
  <si>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</si>
  <si>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</si>
  <si>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</si>
  <si>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</si>
  <si>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</si>
  <si>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</si>
  <si>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</si>
  <si>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</si>
  <si>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</si>
  <si>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</si>
  <si>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</si>
  <si>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</si>
  <si>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</si>
  <si>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</si>
  <si>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</si>
  <si>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</si>
  <si>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</si>
  <si>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</si>
  <si>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</si>
  <si>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</si>
  <si>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</si>
  <si>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</si>
  <si>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</si>
  <si>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</si>
  <si>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</si>
  <si>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</si>
  <si>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</si>
  <si>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</si>
  <si>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</si>
  <si>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</si>
  <si>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</si>
  <si>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</si>
  <si>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</si>
  <si>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</si>
  <si>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</si>
  <si>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</si>
  <si>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</si>
  <si>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</si>
  <si>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</si>
  <si>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</si>
  <si>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</si>
  <si>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</si>
  <si>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</si>
  <si>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</si>
  <si>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</si>
  <si>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</si>
  <si>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</si>
  <si>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</si>
  <si>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</si>
  <si>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</si>
  <si>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</si>
  <si>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</si>
  <si>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</si>
  <si>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</si>
  <si>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</si>
  <si>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</si>
  <si>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</si>
  <si>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</si>
  <si>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</si>
  <si>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</si>
  <si>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</si>
  <si>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</si>
  <si>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</si>
  <si>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</si>
  <si>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</si>
  <si>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</si>
  <si>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</si>
  <si>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</si>
  <si>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</si>
  <si>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</si>
  <si>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</si>
  <si>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</si>
  <si>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</si>
  <si>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</si>
  <si>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</si>
  <si>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</si>
  <si>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</si>
  <si>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</si>
  <si>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</si>
  <si>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</si>
  <si>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</si>
  <si>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</si>
  <si>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</si>
  <si>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</si>
  <si>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</si>
  <si>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</si>
  <si>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</si>
  <si>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</si>
  <si>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</si>
  <si>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</si>
  <si>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</si>
  <si>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</si>
  <si>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</si>
  <si>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</si>
  <si>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</si>
  <si>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</si>
  <si>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</si>
  <si>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</si>
  <si>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</si>
  <si>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</si>
  <si>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</si>
  <si>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</si>
  <si>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</si>
  <si>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</si>
  <si>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</si>
  <si>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</si>
  <si>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</si>
  <si>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</si>
  <si>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</si>
  <si>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</si>
  <si>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</si>
  <si>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</si>
  <si>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</si>
  <si>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</si>
  <si>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</si>
  <si>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</si>
  <si>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</si>
  <si>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</si>
  <si>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</si>
  <si>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</si>
  <si>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</si>
  <si>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</si>
  <si>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</si>
  <si>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</si>
  <si>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</si>
  <si>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</si>
  <si>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</si>
  <si>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</si>
  <si>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</si>
  <si>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</si>
  <si>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</si>
  <si>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</si>
  <si>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</si>
  <si>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</si>
  <si>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</si>
  <si>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</si>
  <si>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</si>
  <si>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</si>
  <si>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</si>
  <si>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</si>
  <si>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</si>
  <si>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</si>
  <si>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</si>
  <si>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</si>
  <si>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</si>
  <si>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</si>
  <si>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</si>
  <si>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</si>
  <si>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</si>
  <si>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</si>
  <si>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</si>
  <si>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</si>
  <si>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</si>
  <si>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</si>
  <si>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</si>
  <si>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</si>
  <si>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</si>
  <si>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</si>
  <si>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</si>
  <si>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</si>
  <si>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</si>
  <si>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</si>
  <si>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</si>
  <si>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</si>
  <si>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</si>
  <si>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</si>
  <si>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</si>
  <si>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</si>
  <si>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</si>
  <si>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</si>
  <si>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</si>
  <si>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</si>
  <si>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</si>
  <si>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</si>
  <si>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</si>
  <si>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</si>
  <si>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</si>
  <si>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</si>
  <si>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</si>
  <si>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</si>
  <si>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</si>
  <si>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</si>
  <si>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</si>
  <si>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</si>
  <si>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</si>
  <si>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</si>
  <si>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</si>
  <si>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</si>
  <si>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</si>
  <si>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</si>
  <si>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</si>
  <si>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</si>
  <si>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</si>
  <si>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</si>
  <si>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</si>
  <si>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</si>
  <si>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</si>
  <si>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</si>
  <si>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</si>
  <si>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</si>
  <si>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</si>
  <si>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</si>
  <si>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</si>
  <si>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</si>
  <si>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</si>
  <si>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</si>
  <si>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</si>
  <si>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</si>
  <si>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</si>
  <si>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</si>
  <si>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</si>
  <si>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</si>
  <si>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</si>
  <si>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</si>
  <si>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</si>
  <si>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</si>
  <si>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</si>
  <si>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</si>
  <si>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</si>
  <si>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</si>
  <si>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</si>
  <si>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</si>
  <si>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</si>
  <si>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</si>
  <si>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</si>
  <si>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</si>
  <si>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</si>
  <si>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</si>
  <si>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</si>
  <si>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</si>
  <si>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</si>
  <si>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</si>
  <si>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</si>
  <si>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</si>
  <si>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</si>
  <si>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</si>
  <si>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</si>
  <si>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</si>
  <si>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</si>
  <si>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</si>
  <si>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</si>
  <si>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</si>
  <si>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</si>
  <si>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</si>
  <si>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</si>
  <si>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</si>
  <si>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</si>
  <si>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</si>
  <si>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</si>
  <si>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</si>
  <si>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</si>
  <si>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</si>
  <si>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</si>
  <si>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</si>
  <si>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</si>
  <si>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</si>
  <si>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</si>
  <si>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</si>
  <si>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</si>
  <si>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</si>
  <si>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</si>
  <si>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</si>
  <si>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</si>
  <si>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</si>
  <si>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</si>
  <si>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</si>
  <si>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</si>
  <si>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</si>
  <si>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</si>
  <si>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</si>
  <si>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</si>
  <si>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</si>
  <si>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</si>
  <si>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</si>
  <si>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</si>
  <si>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</si>
  <si>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</si>
  <si>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</si>
  <si>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</si>
  <si>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</si>
  <si>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</si>
  <si>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</si>
  <si>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</si>
  <si>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</si>
  <si>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</si>
  <si>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</si>
  <si>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</si>
  <si>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</si>
  <si>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</si>
  <si>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</si>
  <si>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</si>
  <si>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</si>
  <si>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</si>
  <si>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</si>
  <si>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</si>
  <si>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</si>
  <si>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</si>
  <si>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</si>
  <si>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</si>
  <si>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</si>
  <si>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</si>
  <si>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</si>
  <si>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</si>
  <si>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</si>
  <si>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</si>
  <si>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</si>
  <si>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</si>
  <si>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</si>
  <si>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</si>
  <si>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</si>
  <si>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</si>
  <si>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</si>
  <si>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</si>
  <si>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</si>
  <si>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</si>
  <si>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</si>
  <si>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</si>
  <si>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</si>
  <si>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</si>
  <si>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</si>
  <si>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</si>
  <si>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</si>
  <si>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</si>
  <si>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</si>
  <si>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</si>
  <si>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</si>
  <si>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</si>
  <si>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</si>
  <si>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</si>
  <si>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</si>
  <si>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</si>
  <si>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</si>
  <si>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</si>
  <si>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</si>
  <si>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</si>
  <si>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</si>
  <si>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</si>
  <si>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</si>
  <si>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</si>
  <si>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</si>
  <si>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</si>
  <si>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</si>
  <si>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</si>
  <si>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</si>
  <si>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</si>
  <si>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</si>
  <si>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</si>
  <si>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</si>
  <si>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</si>
  <si>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</si>
  <si>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</si>
  <si>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</si>
  <si>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</si>
  <si>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</si>
  <si>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</si>
  <si>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</si>
  <si>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</si>
  <si>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</si>
  <si>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</si>
  <si>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</si>
  <si>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</si>
  <si>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</si>
  <si>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</si>
  <si>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</si>
  <si>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</si>
  <si>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</si>
  <si>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</si>
  <si>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</si>
  <si>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</si>
  <si>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</si>
  <si>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</si>
  <si>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</si>
  <si>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</si>
  <si>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</si>
  <si>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</si>
  <si>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</si>
  <si>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</si>
  <si>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</si>
  <si>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</si>
  <si>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</si>
  <si>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</si>
  <si>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</si>
  <si>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</si>
  <si>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</si>
  <si>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</si>
  <si>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</si>
  <si>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</si>
  <si>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</si>
  <si>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</si>
  <si>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</si>
  <si>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</si>
  <si>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</si>
  <si>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</si>
  <si>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</si>
  <si>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</si>
  <si>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</si>
  <si>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</si>
  <si>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</si>
  <si>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</si>
  <si>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</si>
  <si>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</si>
  <si>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</si>
  <si>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</si>
  <si>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</si>
  <si>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</si>
  <si>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</si>
  <si>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</si>
  <si>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</si>
  <si>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</si>
  <si>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</si>
  <si>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</si>
  <si>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</si>
  <si>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</si>
  <si>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</si>
  <si>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</si>
  <si>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</si>
  <si>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</si>
  <si>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</si>
  <si>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</si>
  <si>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</si>
  <si>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</si>
  <si>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</si>
  <si>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</si>
  <si>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</si>
  <si>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</si>
  <si>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</si>
  <si>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</si>
  <si>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</si>
  <si>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</si>
  <si>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</si>
  <si>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</si>
  <si>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</si>
  <si>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</si>
  <si>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</si>
  <si>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</si>
  <si>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</si>
  <si>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</si>
  <si>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</si>
  <si>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</si>
  <si>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</si>
  <si>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</si>
  <si>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</si>
  <si>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</si>
  <si>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</si>
  <si>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</si>
  <si>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</si>
  <si>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</si>
  <si>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</si>
  <si>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</si>
  <si>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</si>
  <si>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</si>
  <si>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</si>
  <si>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</si>
  <si>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</si>
  <si>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</si>
  <si>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</si>
  <si>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</si>
  <si>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</si>
  <si>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</si>
  <si>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</si>
  <si>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</si>
  <si>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</si>
  <si>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</si>
  <si>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</si>
  <si>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</si>
  <si>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</si>
  <si>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</si>
  <si>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</si>
  <si>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</si>
  <si>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</si>
  <si>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</si>
  <si>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</si>
  <si>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</si>
  <si>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</si>
  <si>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</si>
  <si>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</si>
  <si>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</si>
  <si>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</si>
  <si>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</si>
  <si>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</si>
  <si>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</si>
  <si>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</si>
  <si>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</si>
  <si>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</si>
  <si>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</si>
  <si>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</si>
  <si>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</si>
  <si>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</si>
  <si>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</si>
  <si>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</si>
  <si>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</si>
  <si>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</si>
  <si>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</si>
  <si>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</si>
  <si>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</si>
  <si>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</si>
  <si>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</si>
  <si>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</si>
  <si>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</si>
  <si>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</si>
  <si>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</si>
  <si>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</si>
  <si>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</si>
  <si>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</si>
  <si>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</si>
  <si>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</si>
  <si>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</si>
  <si>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</si>
  <si>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</si>
  <si>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</si>
  <si>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</si>
  <si>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</si>
  <si>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</si>
  <si>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</si>
  <si>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</si>
  <si>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</si>
  <si>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</si>
  <si>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</si>
  <si>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</si>
  <si>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</si>
  <si>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</si>
  <si>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</si>
  <si>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</si>
  <si>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</si>
  <si>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</si>
  <si>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</si>
  <si>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</si>
  <si>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</si>
  <si>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</si>
  <si>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</si>
  <si>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</si>
  <si>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</si>
  <si>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</si>
  <si>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</si>
  <si>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</si>
  <si>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</si>
  <si>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</si>
  <si>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</si>
  <si>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</si>
  <si>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</si>
  <si>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</si>
  <si>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</si>
  <si>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</si>
  <si>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</si>
  <si>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</si>
  <si>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</si>
  <si>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</si>
  <si>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</si>
  <si>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</si>
  <si>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</si>
  <si>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</si>
  <si>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</si>
  <si>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</si>
  <si>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</si>
  <si>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</si>
  <si>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</si>
  <si>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</si>
  <si>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</si>
  <si>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</si>
  <si>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</si>
  <si>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</si>
  <si>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</si>
  <si>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</si>
  <si>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</si>
  <si>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</si>
  <si>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</si>
  <si>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</si>
  <si>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</si>
  <si>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</si>
  <si>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</si>
  <si>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</si>
  <si>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</si>
  <si>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</si>
  <si>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</si>
  <si>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</si>
  <si>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</si>
  <si>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</si>
  <si>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</si>
  <si>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</si>
  <si>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</si>
  <si>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</si>
  <si>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</si>
  <si>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</si>
  <si>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</si>
  <si>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</si>
  <si>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</si>
  <si>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</si>
  <si>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</si>
  <si>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</si>
  <si>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</si>
  <si>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</si>
  <si>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</si>
  <si>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</si>
  <si>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</si>
  <si>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</si>
  <si>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</si>
  <si>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</si>
  <si>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</si>
  <si>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</si>
  <si>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</si>
  <si>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</si>
  <si>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</si>
  <si>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</si>
  <si>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</si>
  <si>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</si>
  <si>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</si>
  <si>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</si>
  <si>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</si>
  <si>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</si>
  <si>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</si>
  <si>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</si>
  <si>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</si>
  <si>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</si>
  <si>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</si>
  <si>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</si>
  <si>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</si>
  <si>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</si>
  <si>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</si>
  <si>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</si>
  <si>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</si>
  <si>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</si>
  <si>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</si>
  <si>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</si>
  <si>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</si>
  <si>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</si>
  <si>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</si>
  <si>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</si>
  <si>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</si>
  <si>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</si>
  <si>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</si>
  <si>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</si>
  <si>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</si>
  <si>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</si>
  <si>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</si>
  <si>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</si>
  <si>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</si>
  <si>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</si>
  <si>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</si>
  <si>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</si>
  <si>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</si>
  <si>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</si>
  <si>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</si>
  <si>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</si>
  <si>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</si>
  <si>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</si>
  <si>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</si>
  <si>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</si>
  <si>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</si>
  <si>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</si>
  <si>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</si>
  <si>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</si>
  <si>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</si>
  <si>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</si>
  <si>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</si>
  <si>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</si>
  <si>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</si>
  <si>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</si>
  <si>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</si>
  <si>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</si>
  <si>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</si>
  <si>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</si>
  <si>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</si>
  <si>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</si>
  <si>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</si>
  <si>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</si>
  <si>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</si>
  <si>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</si>
  <si>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</si>
  <si>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</si>
  <si>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</si>
  <si>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</si>
  <si>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</si>
  <si>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</si>
  <si>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</si>
  <si>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</si>
  <si>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</si>
  <si>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</si>
  <si>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</si>
  <si>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</si>
  <si>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</si>
  <si>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</si>
  <si>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</si>
  <si>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</si>
  <si>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</si>
  <si>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</si>
  <si>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</si>
  <si>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</si>
  <si>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</si>
  <si>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</si>
  <si>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</si>
  <si>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</si>
  <si>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</si>
  <si>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</si>
  <si>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</si>
  <si>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</si>
  <si>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</si>
  <si>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</si>
  <si>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</si>
  <si>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</si>
  <si>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</si>
  <si>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</si>
  <si>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</si>
  <si>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</si>
  <si>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</si>
  <si>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</si>
  <si>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</si>
  <si>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</si>
  <si>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</si>
  <si>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</si>
  <si>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</si>
  <si>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</si>
  <si>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</si>
  <si>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</si>
  <si>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</si>
  <si>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</si>
  <si>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</si>
  <si>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</si>
  <si>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</si>
  <si>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</si>
  <si>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</si>
  <si>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</si>
  <si>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</si>
  <si>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</si>
  <si>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</si>
  <si>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</si>
  <si>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</si>
  <si>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</si>
  <si>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</si>
  <si>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</si>
  <si>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</si>
  <si>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</si>
  <si>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</si>
  <si>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</si>
  <si>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</si>
  <si>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</si>
  <si>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</si>
  <si>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</si>
  <si>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</si>
  <si>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</si>
  <si>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</si>
  <si>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</si>
  <si>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</si>
  <si>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</si>
  <si>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</si>
  <si>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</si>
  <si>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</si>
  <si>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</si>
  <si>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</si>
  <si>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</si>
  <si>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</si>
  <si>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</si>
  <si>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</si>
  <si>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</si>
  <si>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</si>
  <si>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</si>
  <si>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</si>
  <si>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</si>
  <si>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</si>
  <si>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</si>
  <si>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</si>
  <si>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</si>
  <si>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</si>
  <si>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</si>
  <si>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</si>
  <si>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</si>
  <si>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</si>
  <si>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</si>
  <si>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</si>
  <si>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</si>
  <si>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</si>
  <si>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</si>
  <si>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</si>
  <si>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</si>
  <si>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</si>
  <si>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</si>
  <si>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</si>
  <si>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</si>
  <si>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</si>
  <si>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</si>
  <si>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</si>
  <si>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</si>
  <si>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</si>
  <si>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</si>
  <si>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</si>
  <si>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</si>
  <si>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</si>
  <si>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</si>
  <si>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</si>
  <si>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</si>
  <si>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</si>
  <si>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</si>
  <si>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</si>
  <si>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</si>
  <si>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</si>
  <si>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</si>
  <si>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</si>
  <si>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</si>
  <si>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</si>
  <si>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</si>
  <si>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</si>
  <si>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</si>
  <si>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</si>
  <si>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</si>
  <si>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</si>
  <si>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</si>
  <si>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</si>
  <si>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</si>
  <si>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</si>
  <si>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</si>
  <si>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</si>
  <si>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</si>
  <si>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</si>
  <si>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</si>
  <si>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</si>
  <si>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</si>
  <si>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</si>
  <si>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</si>
  <si>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</si>
  <si>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</si>
  <si>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</si>
  <si>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</si>
  <si>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</si>
  <si>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</si>
  <si>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</si>
  <si>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</si>
  <si>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</si>
  <si>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</si>
  <si>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</si>
  <si>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</si>
  <si>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</si>
  <si>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</si>
  <si>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</si>
  <si>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</si>
  <si>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</si>
  <si>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</si>
  <si>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</si>
  <si>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</si>
  <si>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</si>
  <si>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</si>
  <si>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</si>
  <si>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</si>
  <si>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</si>
  <si>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</si>
  <si>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</si>
  <si>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</si>
  <si>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</si>
  <si>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</si>
  <si>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</si>
  <si>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</si>
  <si>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</si>
  <si>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</si>
  <si>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</si>
  <si>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</si>
  <si>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</si>
  <si>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</si>
  <si>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</si>
  <si>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</si>
  <si>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</si>
  <si>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</si>
  <si>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</si>
  <si>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</si>
  <si>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</si>
  <si>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</si>
  <si>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</si>
  <si>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</si>
  <si>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</si>
  <si>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</si>
  <si>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</si>
  <si>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</si>
  <si>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</si>
  <si>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</si>
  <si>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</si>
  <si>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</si>
  <si>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</si>
  <si>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</si>
  <si>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</si>
  <si>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</si>
  <si>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</si>
  <si>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</si>
  <si>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</si>
  <si>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</si>
  <si>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</si>
  <si>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</si>
  <si>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</si>
  <si>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</si>
  <si>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</si>
  <si>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</si>
  <si>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</si>
  <si>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</si>
  <si>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</si>
  <si>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</si>
  <si>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</si>
  <si>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</si>
  <si>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</si>
  <si>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</si>
  <si>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</si>
  <si>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</si>
  <si>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</si>
  <si>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</si>
  <si>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</si>
  <si>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</si>
  <si>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</si>
  <si>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</si>
  <si>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</si>
  <si>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</si>
  <si>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</si>
  <si>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</si>
  <si>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</si>
  <si>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</si>
  <si>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</si>
  <si>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</si>
  <si>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</si>
  <si>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</si>
  <si>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</si>
  <si>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</si>
  <si>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</si>
  <si>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</si>
  <si>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</si>
  <si>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</si>
  <si>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</si>
  <si>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</si>
  <si>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</si>
  <si>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</si>
  <si>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</si>
  <si>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</si>
  <si>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</si>
  <si>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</si>
  <si>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</si>
  <si>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</si>
  <si>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</si>
  <si>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</si>
  <si>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</si>
  <si>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</si>
  <si>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</si>
  <si>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</si>
  <si>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</si>
  <si>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</si>
  <si>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</si>
  <si>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</si>
  <si>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</si>
  <si>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</si>
  <si>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</si>
  <si>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</si>
  <si>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</si>
  <si>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</si>
  <si>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</si>
  <si>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</si>
  <si>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</si>
  <si>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</si>
  <si>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</si>
  <si>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</si>
  <si>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</si>
  <si>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</si>
  <si>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</si>
  <si>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</si>
  <si>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</si>
  <si>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</si>
  <si>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</si>
  <si>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</si>
  <si>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</si>
  <si>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</si>
  <si>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</si>
  <si>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</si>
  <si>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</si>
  <si>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</si>
  <si>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</si>
  <si>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</si>
  <si>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</si>
  <si>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</si>
  <si>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</si>
  <si>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</si>
  <si>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</si>
  <si>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</si>
  <si>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</si>
  <si>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</si>
  <si>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</si>
  <si>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</si>
  <si>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</si>
  <si>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</si>
  <si>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</si>
  <si>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</si>
  <si>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</si>
  <si>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</si>
  <si>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</si>
  <si>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</si>
  <si>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</si>
  <si>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</si>
  <si>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</si>
  <si>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</si>
  <si>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</si>
  <si>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</si>
  <si>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</si>
  <si>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</si>
  <si>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</si>
  <si>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</si>
  <si>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</si>
  <si>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</si>
  <si>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</si>
  <si>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</si>
  <si>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</si>
  <si>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</si>
  <si>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</si>
  <si>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</si>
  <si>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</si>
  <si>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</si>
  <si>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</si>
  <si>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</si>
  <si>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</si>
  <si>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</si>
  <si>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</si>
  <si>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</si>
  <si>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</si>
  <si>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</si>
  <si>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</si>
  <si>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</si>
  <si>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</si>
  <si>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</si>
  <si>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</si>
  <si>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</si>
  <si>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</si>
  <si>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</si>
  <si>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</si>
  <si>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</si>
  <si>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</si>
  <si>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</si>
  <si>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</si>
  <si>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</si>
  <si>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</si>
  <si>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</si>
  <si>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</si>
  <si>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</si>
  <si>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</si>
  <si>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</si>
  <si>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</si>
  <si>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</si>
  <si>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</si>
  <si>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</si>
  <si>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</si>
  <si>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</si>
  <si>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</si>
  <si>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</si>
  <si>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</si>
  <si>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</si>
  <si>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</si>
  <si>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</si>
  <si>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</si>
  <si>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</si>
  <si>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</si>
  <si>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</si>
  <si>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</si>
  <si>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</si>
  <si>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</si>
  <si>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</si>
  <si>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</si>
  <si>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</si>
  <si>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</si>
  <si>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</si>
  <si>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</si>
  <si>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</si>
  <si>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</si>
  <si>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</si>
  <si>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</si>
  <si>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</si>
  <si>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</si>
  <si>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</si>
  <si>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</si>
  <si>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</si>
  <si>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</si>
  <si>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</si>
  <si>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</si>
  <si>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</si>
  <si>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</si>
  <si>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</si>
  <si>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</si>
  <si>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</si>
  <si>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</si>
  <si>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</si>
  <si>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</si>
  <si>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</si>
  <si>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</si>
  <si>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</si>
  <si>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</si>
  <si>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</si>
  <si>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</si>
  <si>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</si>
  <si>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</si>
  <si>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</si>
  <si>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</si>
  <si>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</si>
  <si>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</si>
  <si>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</si>
  <si>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</si>
  <si>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</si>
  <si>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</si>
  <si>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</si>
  <si>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</si>
  <si>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</si>
  <si>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</si>
  <si>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</si>
  <si>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</si>
  <si>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</si>
  <si>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</si>
  <si>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</si>
  <si>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</si>
  <si>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</si>
  <si>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</si>
  <si>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</si>
  <si>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</si>
  <si>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</si>
  <si>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</si>
  <si>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</si>
  <si>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</si>
  <si>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</si>
  <si>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</si>
  <si>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</si>
  <si>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</si>
  <si>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</si>
  <si>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</si>
  <si>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</si>
  <si>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</si>
  <si>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</si>
  <si>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</si>
  <si>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</si>
  <si>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</si>
  <si>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</si>
  <si>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</si>
  <si>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</si>
  <si>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</si>
  <si>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</si>
  <si>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</si>
  <si>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</si>
  <si>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</si>
  <si>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</si>
  <si>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</si>
  <si>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</si>
  <si>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</si>
  <si>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</si>
  <si>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</si>
  <si>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</si>
  <si>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</si>
  <si>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</si>
  <si>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</si>
  <si>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</si>
  <si>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</si>
  <si>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</si>
  <si>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</si>
  <si>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</si>
  <si>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</si>
  <si>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</si>
  <si>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</si>
  <si>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</si>
  <si>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</si>
  <si>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</si>
  <si>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</si>
  <si>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</si>
  <si>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</si>
  <si>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</si>
  <si>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</si>
  <si>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</si>
  <si>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</si>
  <si>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</si>
  <si>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</si>
  <si>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</si>
  <si>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</si>
  <si>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</si>
  <si>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</si>
  <si>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</si>
  <si>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</si>
  <si>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</si>
  <si>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</si>
  <si>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</si>
  <si>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</si>
  <si>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</si>
  <si>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</si>
  <si>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</si>
  <si>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</si>
  <si>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</si>
  <si>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</si>
  <si>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</si>
  <si>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</si>
  <si>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</si>
  <si>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</si>
  <si>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</si>
  <si>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</si>
  <si>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</si>
  <si>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</si>
  <si>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</si>
  <si>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</si>
  <si>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</si>
  <si>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</si>
  <si>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</si>
  <si>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</si>
  <si>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</si>
  <si>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</si>
  <si>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</si>
  <si>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</si>
  <si>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</si>
  <si>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</si>
  <si>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</si>
  <si>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</si>
  <si>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</si>
  <si>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</si>
  <si>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</si>
  <si>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</si>
  <si>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</si>
  <si>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</si>
  <si>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</si>
  <si>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</si>
  <si>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</si>
  <si>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</si>
  <si>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</si>
  <si>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</si>
  <si>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</si>
  <si>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</si>
  <si>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</si>
  <si>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</si>
  <si>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</si>
  <si>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</si>
  <si>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</si>
  <si>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</si>
  <si>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</si>
  <si>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</si>
  <si>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</si>
  <si>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</si>
  <si>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</si>
  <si>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</si>
  <si>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</si>
  <si>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</si>
  <si>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</si>
  <si>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</si>
  <si>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</si>
  <si>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</si>
  <si>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</si>
  <si>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</si>
  <si>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</si>
  <si>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</si>
  <si>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</si>
  <si>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</si>
  <si>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</si>
  <si>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</si>
  <si>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</si>
  <si>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</si>
  <si>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</si>
  <si>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</si>
  <si>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</si>
  <si>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</si>
  <si>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</si>
  <si>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</si>
  <si>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</si>
  <si>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</si>
  <si>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</si>
  <si>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</si>
  <si>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</si>
  <si>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</si>
  <si>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</si>
  <si>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</si>
  <si>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</si>
  <si>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</si>
  <si>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</si>
  <si>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</si>
  <si>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</si>
  <si>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</si>
  <si>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</si>
  <si>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</si>
  <si>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</si>
  <si>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</si>
  <si>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</si>
  <si>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</si>
  <si>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</si>
  <si>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</si>
  <si>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</si>
  <si>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</si>
  <si>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</si>
  <si>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</si>
  <si>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</si>
  <si>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</si>
  <si>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</si>
  <si>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</si>
  <si>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</si>
  <si>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</si>
  <si>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</si>
  <si>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</si>
  <si>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</si>
  <si>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</si>
  <si>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</si>
  <si>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</si>
  <si>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</si>
  <si>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</si>
  <si>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</si>
  <si>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</si>
  <si>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</si>
  <si>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</si>
  <si>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</si>
  <si>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</si>
  <si>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</si>
  <si>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</si>
  <si>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</si>
  <si>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</si>
  <si>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</si>
  <si>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</si>
  <si>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</si>
  <si>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</si>
  <si>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</si>
  <si>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</si>
  <si>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</si>
  <si>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</si>
  <si>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</si>
  <si>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</si>
  <si>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</si>
  <si>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</si>
  <si>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</si>
  <si>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</si>
  <si>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</si>
  <si>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</si>
  <si>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</si>
  <si>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</si>
  <si>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</si>
  <si>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</si>
  <si>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</si>
  <si>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</si>
  <si>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</si>
  <si>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</si>
  <si>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</si>
  <si>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</si>
  <si>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</si>
  <si>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</si>
  <si>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</si>
  <si>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</si>
  <si>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</si>
  <si>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</si>
  <si>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</si>
  <si>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</si>
  <si>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</si>
  <si>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</si>
  <si>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</si>
  <si>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</si>
  <si>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</si>
  <si>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</si>
  <si>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</si>
  <si>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</si>
  <si>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</si>
  <si>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</si>
  <si>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</si>
  <si>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</si>
  <si>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</si>
  <si>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</si>
  <si>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</si>
  <si>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</si>
  <si>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</si>
  <si>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</si>
  <si>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</si>
  <si>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</si>
  <si>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</si>
  <si>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</si>
  <si>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</si>
  <si>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</si>
  <si>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</si>
  <si>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</si>
  <si>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</si>
  <si>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</si>
  <si>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</si>
  <si>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</si>
  <si>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</si>
  <si>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</si>
  <si>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</si>
  <si>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</si>
  <si>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</si>
  <si>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</si>
  <si>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</si>
  <si>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</si>
  <si>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</si>
  <si>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</si>
  <si>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</si>
  <si>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</si>
  <si>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</si>
  <si>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</si>
  <si>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</si>
  <si>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</si>
  <si>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</si>
  <si>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</si>
  <si>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</si>
  <si>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</si>
  <si>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</si>
  <si>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</si>
  <si>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</si>
  <si>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</si>
  <si>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</si>
  <si>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</si>
  <si>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</si>
  <si>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</si>
  <si>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</si>
  <si>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</si>
  <si>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</si>
  <si>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</si>
  <si>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</si>
  <si>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</si>
  <si>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</si>
  <si>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</si>
  <si>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</si>
  <si>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</si>
  <si>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</si>
  <si>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</si>
  <si>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</si>
  <si>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</si>
  <si>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</si>
  <si>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</si>
  <si>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</si>
  <si>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</si>
  <si>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</si>
  <si>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</si>
  <si>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</si>
  <si>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</si>
  <si>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</si>
  <si>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</si>
  <si>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</si>
  <si>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</si>
  <si>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</si>
  <si>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</si>
  <si>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</si>
  <si>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</si>
  <si>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</si>
  <si>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</si>
  <si>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</si>
  <si>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</si>
  <si>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</si>
  <si>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</si>
  <si>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</si>
  <si>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</si>
  <si>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</si>
  <si>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</si>
  <si>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</si>
  <si>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</si>
  <si>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</si>
  <si>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</si>
  <si>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</si>
  <si>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</si>
  <si>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</si>
  <si>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</si>
  <si>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</si>
  <si>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</si>
  <si>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</si>
  <si>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</si>
  <si>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</si>
  <si>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</si>
  <si>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</si>
  <si>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</si>
  <si>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</si>
  <si>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</si>
  <si>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</si>
  <si>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</si>
  <si>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</si>
  <si>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</si>
  <si>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</si>
  <si>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</si>
  <si>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</si>
  <si>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</si>
  <si>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</si>
  <si>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</si>
  <si>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</si>
  <si>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</si>
  <si>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</si>
  <si>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</si>
  <si>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</si>
  <si>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</si>
  <si>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</si>
  <si>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</si>
  <si>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</si>
  <si>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</si>
  <si>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</si>
  <si>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</si>
  <si>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</si>
  <si>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</si>
  <si>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</si>
  <si>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</si>
  <si>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</si>
  <si>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</si>
  <si>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</si>
  <si>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</si>
  <si>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</si>
  <si>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</si>
  <si>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</si>
  <si>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</si>
  <si>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</si>
  <si>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</si>
  <si>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</si>
  <si>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</si>
  <si>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</si>
  <si>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</si>
  <si>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</si>
  <si>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</si>
  <si>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</si>
  <si>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</si>
  <si>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</si>
  <si>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</si>
  <si>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</si>
  <si>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</si>
  <si>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</si>
  <si>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</si>
  <si>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</si>
  <si>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</si>
  <si>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</si>
  <si>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</si>
  <si>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</si>
  <si>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</si>
  <si>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</si>
  <si>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</si>
  <si>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</si>
  <si>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</si>
  <si>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</si>
  <si>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</si>
  <si>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</si>
  <si>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</si>
  <si>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</si>
  <si>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</si>
  <si>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</si>
  <si>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</si>
  <si>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</si>
  <si>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</si>
  <si>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</si>
  <si>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</si>
  <si>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</si>
  <si>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</si>
  <si>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</si>
  <si>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</si>
  <si>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</si>
  <si>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</si>
  <si>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</si>
  <si>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</si>
  <si>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</si>
  <si>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</si>
  <si>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</si>
  <si>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</si>
  <si>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</si>
  <si>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</si>
  <si>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</si>
  <si>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</si>
  <si>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</si>
  <si>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</si>
  <si>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</si>
  <si>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</si>
  <si>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</si>
  <si>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</si>
  <si>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</si>
  <si>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</si>
  <si>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</si>
  <si>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</si>
  <si>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</si>
  <si>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</si>
  <si>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</si>
  <si>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</si>
  <si>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</si>
  <si>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</si>
  <si>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</si>
  <si>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</si>
  <si>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</si>
  <si>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</si>
  <si>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</si>
  <si>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</si>
  <si>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</si>
  <si>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</si>
  <si>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</si>
  <si>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</si>
  <si>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</si>
  <si>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</si>
  <si>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</si>
  <si>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</si>
  <si>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</si>
  <si>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</si>
  <si>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</si>
  <si>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</si>
  <si>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</si>
  <si>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</si>
  <si>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</si>
  <si>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</si>
  <si>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</si>
  <si>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</si>
  <si>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</si>
  <si>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</si>
  <si>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</si>
  <si>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</si>
  <si>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</si>
  <si>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</si>
  <si>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</si>
  <si>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</si>
  <si>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</si>
  <si>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</si>
  <si>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</si>
  <si>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</si>
  <si>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</si>
  <si>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</si>
  <si>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</si>
  <si>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</si>
  <si>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</si>
  <si>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</si>
  <si>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</si>
  <si>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</si>
  <si>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</si>
  <si>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</si>
  <si>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</si>
  <si>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</si>
  <si>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</si>
  <si>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</si>
  <si>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</si>
  <si>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</si>
  <si>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</si>
  <si>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</si>
  <si>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</si>
  <si>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</si>
  <si>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</si>
  <si>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</si>
  <si>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</si>
  <si>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</si>
  <si>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</si>
  <si>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</si>
  <si>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</si>
  <si>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</si>
  <si>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</si>
  <si>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</si>
  <si>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</si>
  <si>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</si>
  <si>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</si>
  <si>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</si>
  <si>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</si>
  <si>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</si>
  <si>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</si>
  <si>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</si>
  <si>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</si>
  <si>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</si>
  <si>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</si>
  <si>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</si>
  <si>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</si>
  <si>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</si>
  <si>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</si>
  <si>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</si>
  <si>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</si>
  <si>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</si>
  <si>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</si>
  <si>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</si>
  <si>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</si>
  <si>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</si>
  <si>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</si>
  <si>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</si>
  <si>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</si>
  <si>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</si>
  <si>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</si>
  <si>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</si>
  <si>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</si>
  <si>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</si>
  <si>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</si>
  <si>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</si>
  <si>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</si>
  <si>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</si>
  <si>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</si>
  <si>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</si>
  <si>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</si>
  <si>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</si>
  <si>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</si>
  <si>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</si>
  <si>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</si>
  <si>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</si>
  <si>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</si>
  <si>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</si>
  <si>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</si>
  <si>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</si>
  <si>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</si>
  <si>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</si>
  <si>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</si>
  <si>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</si>
  <si>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</si>
  <si>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</si>
  <si>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</si>
  <si>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</si>
  <si>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</si>
  <si>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</si>
  <si>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</si>
  <si>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</si>
  <si>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</si>
  <si>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</si>
  <si>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</si>
  <si>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</si>
  <si>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</si>
  <si>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</si>
  <si>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</si>
  <si>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</si>
  <si>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</si>
  <si>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</si>
  <si>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</si>
  <si>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</si>
  <si>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</si>
  <si>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</si>
  <si>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</si>
  <si>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</si>
  <si>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</si>
  <si>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</si>
  <si>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</si>
  <si>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</si>
  <si>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</si>
  <si>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</si>
  <si>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</si>
  <si>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</si>
  <si>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</si>
  <si>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</si>
  <si>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</si>
  <si>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</si>
  <si>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</si>
  <si>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</si>
  <si>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</si>
  <si>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</si>
  <si>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</si>
  <si>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</si>
  <si>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</si>
  <si>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</si>
  <si>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</si>
  <si>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</si>
  <si>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</si>
  <si>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</si>
  <si>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</si>
  <si>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</si>
  <si>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</si>
  <si>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</si>
  <si>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</si>
  <si>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</si>
  <si>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</si>
  <si>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</si>
  <si>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</si>
  <si>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</si>
  <si>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</si>
  <si>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</si>
  <si>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</si>
  <si>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</si>
  <si>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</si>
  <si>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</si>
  <si>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</si>
  <si>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</si>
  <si>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</si>
  <si>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</si>
  <si>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</si>
  <si>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</si>
  <si>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</si>
  <si>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</si>
  <si>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</si>
  <si>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</si>
  <si>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</si>
  <si>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</si>
  <si>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</si>
  <si>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</si>
  <si>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</si>
  <si>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</si>
  <si>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</si>
  <si>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</si>
  <si>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</si>
  <si>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</si>
  <si>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</si>
  <si>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</si>
  <si>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</si>
  <si>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</si>
  <si>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</si>
  <si>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</si>
  <si>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</si>
  <si>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</si>
  <si>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</si>
  <si>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</si>
  <si>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</si>
  <si>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</si>
  <si>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</si>
  <si>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</si>
  <si>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</si>
  <si>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</si>
  <si>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</si>
  <si>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</si>
  <si>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</si>
  <si>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</si>
  <si>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</si>
  <si>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</si>
  <si>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</si>
  <si>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</si>
  <si>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</si>
  <si>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</si>
  <si>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</si>
  <si>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</si>
  <si>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</si>
  <si>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</si>
  <si>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</si>
  <si>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</si>
  <si>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</si>
  <si>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</si>
  <si>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</si>
  <si>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</si>
  <si>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</si>
  <si>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</si>
  <si>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</si>
  <si>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</si>
  <si>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</si>
  <si>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</si>
  <si>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</si>
  <si>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</si>
  <si>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</si>
  <si>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</si>
  <si>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</si>
  <si>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</si>
  <si>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</si>
  <si>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</si>
  <si>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</si>
  <si>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</si>
  <si>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</si>
  <si>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</si>
  <si>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</si>
  <si>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</si>
  <si>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</si>
  <si>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</si>
  <si>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</si>
  <si>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</si>
  <si>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</si>
  <si>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</si>
  <si>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</si>
  <si>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</si>
  <si>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</si>
  <si>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</si>
  <si>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</si>
  <si>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</si>
  <si>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</si>
  <si>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</si>
  <si>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</si>
  <si>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</si>
  <si>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</si>
  <si>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</si>
  <si>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</si>
  <si>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</si>
  <si>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</si>
  <si>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</si>
  <si>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</si>
  <si>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</si>
  <si>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</si>
  <si>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</si>
  <si>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</si>
  <si>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</si>
  <si>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</si>
  <si>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</si>
  <si>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</si>
  <si>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</si>
  <si>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</si>
  <si>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</si>
  <si>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</si>
  <si>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</si>
  <si>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</si>
  <si>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</si>
  <si>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</si>
  <si>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</si>
  <si>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</si>
  <si>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</si>
  <si>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</si>
  <si>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</si>
  <si>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</si>
  <si>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</si>
  <si>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</si>
  <si>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</si>
  <si>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</si>
  <si>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</si>
  <si>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</si>
  <si>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</si>
  <si>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</si>
  <si>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</si>
  <si>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</si>
  <si>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</si>
  <si>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</si>
  <si>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</si>
  <si>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</si>
  <si>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</si>
  <si>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</si>
  <si>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</si>
  <si>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</si>
  <si>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</si>
  <si>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</si>
  <si>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</si>
  <si>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</si>
  <si>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</si>
  <si>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</si>
  <si>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</si>
  <si>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</si>
  <si>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</si>
  <si>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</si>
  <si>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</si>
  <si>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</si>
  <si>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</si>
  <si>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</si>
  <si>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</si>
  <si>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</si>
  <si>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</si>
  <si>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</si>
  <si>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</si>
  <si>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</si>
  <si>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</si>
  <si>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</si>
  <si>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</si>
  <si>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</si>
  <si>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</si>
  <si>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</si>
  <si>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</si>
  <si>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</si>
  <si>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</si>
  <si>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</si>
  <si>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</si>
  <si>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</si>
  <si>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</si>
  <si>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</si>
  <si>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</si>
  <si>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</si>
  <si>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</si>
  <si>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</si>
  <si>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</si>
  <si>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</si>
  <si>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</si>
  <si>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</si>
  <si>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</si>
  <si>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</si>
  <si>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</si>
  <si>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</si>
  <si>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</si>
  <si>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</si>
  <si>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</si>
  <si>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</si>
  <si>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</si>
  <si>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</si>
  <si>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</si>
  <si>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</si>
  <si>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</si>
  <si>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</si>
  <si>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</si>
  <si>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</si>
  <si>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</si>
  <si>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</si>
  <si>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</si>
  <si>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</si>
  <si>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</si>
  <si>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</si>
  <si>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</si>
  <si>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</si>
  <si>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</si>
  <si>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</si>
  <si>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</si>
  <si>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</si>
  <si>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</si>
  <si>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</si>
  <si>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</si>
  <si>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</si>
  <si>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</si>
  <si>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</si>
  <si>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</si>
  <si>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</si>
  <si>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</si>
  <si>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</si>
  <si>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</si>
  <si>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</si>
  <si>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</si>
  <si>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</si>
  <si>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</si>
  <si>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</si>
  <si>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</si>
  <si>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</si>
  <si>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</si>
  <si>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</si>
  <si>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</si>
  <si>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</si>
  <si>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</si>
  <si>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</si>
  <si>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</si>
  <si>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</si>
  <si>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</si>
  <si>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</si>
  <si>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</si>
  <si>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</si>
  <si>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</si>
  <si>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</si>
  <si>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</si>
  <si>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</si>
  <si>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</si>
  <si>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</si>
  <si>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</si>
  <si>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</si>
  <si>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</si>
  <si>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</si>
  <si>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</si>
  <si>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</si>
  <si>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</si>
  <si>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</si>
  <si>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</si>
  <si>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</si>
  <si>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</si>
  <si>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</si>
  <si>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</si>
  <si>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</si>
  <si>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</si>
  <si>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</si>
  <si>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</si>
  <si>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</si>
  <si>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</si>
  <si>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</si>
  <si>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</si>
  <si>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</si>
  <si>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</si>
  <si>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</si>
  <si>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</si>
  <si>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</si>
  <si>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</si>
  <si>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</si>
  <si>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</si>
  <si>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</si>
  <si>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</si>
  <si>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</si>
  <si>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</si>
  <si>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</si>
  <si>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</si>
  <si>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</si>
  <si>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</si>
  <si>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</si>
  <si>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</si>
  <si>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</si>
  <si>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</si>
  <si>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</si>
  <si>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</si>
  <si>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</si>
  <si>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</si>
  <si>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</si>
  <si>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</si>
  <si>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</si>
  <si>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</si>
  <si>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</si>
  <si>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</si>
  <si>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</si>
  <si>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</si>
  <si>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</si>
  <si>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</si>
  <si>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</si>
  <si>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</si>
  <si>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</si>
  <si>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</si>
  <si>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</si>
  <si>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</si>
  <si>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</si>
  <si>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</si>
  <si>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</si>
  <si>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</si>
  <si>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</si>
  <si>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</si>
  <si>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</si>
  <si>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</si>
  <si>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</si>
  <si>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</si>
  <si>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</si>
  <si>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</si>
  <si>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</si>
  <si>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</si>
  <si>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</si>
  <si>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</si>
  <si>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</si>
  <si>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</si>
  <si>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</si>
  <si>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</si>
  <si>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</si>
  <si>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</si>
  <si>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</si>
  <si>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</si>
  <si>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</si>
  <si>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</si>
  <si>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</si>
  <si>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</si>
  <si>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</si>
  <si>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</si>
  <si>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</si>
  <si>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</si>
  <si>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</si>
  <si>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</si>
  <si>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</si>
  <si>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</si>
  <si>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</si>
  <si>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</si>
  <si>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</si>
  <si>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</si>
  <si>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</si>
  <si>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</si>
  <si>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</si>
  <si>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</si>
  <si>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</si>
  <si>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</si>
  <si>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</si>
  <si>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</si>
  <si>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</si>
  <si>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</si>
  <si>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</si>
  <si>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</si>
  <si>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</si>
  <si>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</si>
  <si>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</si>
  <si>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</si>
  <si>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</si>
  <si>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</si>
  <si>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</si>
  <si>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</si>
  <si>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</si>
  <si>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</si>
  <si>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</si>
  <si>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</si>
  <si>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</si>
  <si>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</si>
  <si>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</si>
  <si>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</si>
  <si>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</si>
  <si>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</si>
  <si>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</si>
  <si>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</si>
  <si>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</si>
  <si>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</si>
  <si>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</si>
  <si>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</si>
  <si>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</si>
  <si>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</si>
  <si>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</si>
  <si>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</si>
  <si>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</si>
  <si>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</si>
  <si>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</si>
  <si>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</si>
  <si>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</si>
  <si>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</si>
  <si>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</si>
  <si>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</si>
  <si>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</si>
  <si>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</si>
  <si>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</si>
  <si>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</si>
  <si>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</si>
  <si>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</si>
  <si>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</si>
  <si>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</si>
  <si>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</si>
  <si>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</si>
  <si>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</si>
  <si>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</si>
  <si>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</si>
  <si>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</si>
  <si>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</si>
  <si>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</si>
  <si>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</si>
  <si>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</si>
  <si>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</si>
  <si>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</si>
  <si>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</si>
  <si>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</si>
  <si>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</si>
  <si>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</si>
  <si>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</si>
  <si>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</si>
  <si>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</si>
  <si>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</si>
  <si>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</si>
  <si>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</si>
  <si>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</si>
  <si>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</si>
  <si>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</si>
  <si>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</si>
  <si>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</si>
  <si>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</si>
  <si>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</si>
  <si>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</si>
  <si>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</si>
  <si>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</si>
  <si>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</si>
  <si>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</si>
  <si>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</si>
  <si>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</si>
  <si>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</si>
  <si>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</si>
  <si>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</si>
  <si>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</si>
  <si>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</si>
  <si>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</si>
  <si>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</si>
  <si>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</si>
  <si>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</si>
  <si>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</si>
  <si>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</si>
  <si>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</si>
  <si>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</si>
  <si>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</si>
  <si>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</si>
  <si>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</si>
  <si>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</si>
  <si>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</si>
  <si>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</si>
  <si>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</si>
  <si>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</si>
  <si>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</si>
  <si>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</si>
  <si>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</si>
  <si>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</si>
  <si>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</si>
  <si>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</si>
  <si>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</si>
  <si>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</si>
  <si>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</si>
  <si>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</si>
  <si>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</si>
  <si>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</si>
  <si>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</si>
  <si>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</si>
  <si>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</si>
  <si>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</si>
  <si>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</si>
  <si>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</si>
  <si>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</si>
  <si>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</si>
  <si>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</si>
  <si>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</si>
  <si>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</si>
  <si>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</si>
  <si>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</si>
  <si>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</si>
  <si>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</si>
  <si>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</si>
  <si>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</si>
  <si>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</si>
  <si>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</si>
  <si>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</si>
  <si>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</si>
  <si>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</si>
  <si>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</si>
  <si>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</si>
  <si>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</si>
  <si>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</si>
  <si>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</si>
  <si>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</si>
  <si>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</si>
  <si>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</si>
  <si>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</si>
  <si>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</si>
  <si>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</si>
  <si>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</si>
  <si>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</si>
  <si>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</si>
  <si>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</si>
  <si>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</si>
  <si>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</si>
  <si>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</si>
  <si>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</si>
  <si>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</si>
  <si>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</si>
  <si>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</si>
  <si>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</si>
  <si>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</si>
  <si>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</si>
  <si>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</si>
  <si>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</si>
  <si>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</si>
  <si>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</si>
  <si>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</si>
  <si>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</si>
  <si>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</si>
  <si>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</si>
  <si>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</si>
  <si>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</si>
  <si>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</si>
  <si>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</si>
  <si>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</si>
  <si>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</si>
  <si>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</si>
  <si>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</si>
  <si>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</si>
  <si>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</si>
  <si>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</si>
  <si>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</si>
  <si>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</si>
  <si>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</si>
  <si>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</si>
  <si>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</si>
  <si>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</si>
  <si>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</si>
  <si>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</si>
  <si>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</si>
  <si>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</si>
  <si>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</si>
  <si>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</si>
  <si>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</si>
  <si>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</si>
  <si>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</si>
  <si>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</si>
  <si>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</si>
  <si>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</si>
  <si>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</si>
  <si>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</si>
  <si>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</si>
  <si>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</si>
  <si>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</si>
  <si>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</si>
  <si>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</si>
  <si>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</si>
  <si>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</si>
  <si>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</si>
  <si>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</si>
  <si>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</si>
  <si>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</si>
  <si>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</si>
  <si>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</si>
  <si>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</si>
  <si>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</si>
  <si>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</si>
  <si>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</si>
  <si>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</si>
  <si>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</si>
  <si>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</si>
  <si>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</si>
  <si>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</si>
  <si>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</si>
  <si>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</si>
  <si>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</si>
  <si>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</si>
  <si>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</si>
  <si>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</si>
  <si>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</si>
  <si>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</si>
  <si>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</si>
  <si>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</si>
  <si>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</si>
  <si>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</si>
  <si>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</si>
  <si>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</si>
  <si>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</si>
  <si>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</si>
  <si>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</si>
  <si>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</si>
  <si>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</si>
  <si>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</si>
  <si>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</si>
  <si>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</si>
  <si>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</si>
  <si>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</si>
  <si>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</si>
  <si>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</si>
  <si>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</si>
  <si>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</si>
  <si>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</si>
  <si>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</si>
  <si>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</si>
  <si>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</si>
  <si>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</si>
  <si>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</si>
  <si>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</si>
  <si>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</si>
  <si>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</si>
  <si>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</si>
  <si>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</si>
  <si>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</si>
  <si>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</si>
  <si>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</si>
  <si>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</si>
  <si>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</si>
  <si>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</si>
  <si>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</si>
  <si>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</si>
  <si>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</si>
  <si>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</si>
  <si>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</si>
  <si>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</si>
  <si>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</si>
  <si>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</si>
  <si>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</si>
  <si>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</si>
  <si>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</si>
  <si>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</si>
  <si>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</si>
  <si>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</si>
  <si>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</si>
  <si>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</si>
  <si>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</si>
  <si>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</si>
  <si>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</si>
  <si>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</si>
  <si>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</si>
  <si>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</si>
  <si>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</si>
  <si>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</si>
  <si>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</si>
  <si>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</si>
  <si>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</si>
  <si>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</si>
  <si>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</si>
  <si>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</si>
  <si>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</si>
  <si>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</si>
  <si>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</si>
  <si>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</si>
  <si>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</si>
  <si>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</si>
  <si>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</si>
  <si>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</si>
  <si>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</si>
  <si>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</si>
  <si>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</si>
  <si>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</si>
  <si>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</si>
  <si>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</si>
  <si>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</si>
  <si>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</si>
  <si>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</si>
  <si>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</si>
  <si>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</si>
  <si>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</si>
  <si>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</si>
  <si>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</si>
  <si>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</si>
  <si>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</si>
  <si>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</si>
  <si>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</si>
  <si>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</si>
  <si>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</si>
  <si>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</si>
  <si>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</si>
  <si>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</si>
  <si>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</si>
  <si>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</si>
  <si>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</si>
  <si>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</si>
  <si>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</si>
  <si>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</si>
  <si>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</si>
  <si>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</si>
  <si>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</si>
  <si>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</si>
  <si>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</si>
  <si>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</si>
  <si>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</si>
  <si>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</si>
  <si>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</si>
  <si>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</si>
  <si>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</si>
  <si>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</si>
  <si>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</si>
  <si>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</si>
  <si>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</si>
  <si>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</si>
  <si>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</si>
  <si>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</si>
  <si>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</si>
  <si>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</si>
  <si>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</si>
  <si>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</si>
  <si>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</si>
  <si>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</si>
  <si>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</si>
  <si>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</si>
  <si>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</si>
  <si>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</si>
  <si>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</si>
  <si>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</si>
  <si>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</si>
  <si>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</si>
  <si>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</si>
  <si>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</si>
  <si>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</si>
  <si>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</si>
  <si>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</si>
  <si>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</si>
  <si>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</si>
  <si>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</si>
  <si>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</si>
  <si>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</si>
  <si>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</si>
  <si>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</si>
  <si>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</si>
  <si>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</si>
  <si>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</si>
  <si>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</si>
  <si>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</si>
  <si>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</si>
  <si>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</si>
  <si>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</si>
  <si>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</si>
  <si>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</si>
  <si>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</si>
  <si>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</si>
  <si>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</si>
  <si>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</si>
  <si>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</si>
  <si>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</si>
  <si>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</si>
  <si>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</si>
  <si>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</si>
  <si>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</si>
  <si>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</si>
  <si>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</si>
  <si>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</si>
  <si>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</si>
  <si>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</si>
  <si>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</si>
  <si>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</si>
  <si>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</si>
  <si>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</si>
  <si>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</si>
  <si>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</si>
  <si>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</si>
  <si>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</si>
  <si>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</si>
  <si>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</si>
  <si>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</si>
  <si>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</si>
  <si>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</si>
  <si>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</si>
  <si>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</si>
  <si>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</si>
  <si>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</si>
  <si>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</si>
  <si>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</si>
  <si>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</si>
  <si>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</si>
  <si>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</si>
  <si>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</si>
  <si>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</si>
  <si>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</si>
  <si>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</si>
  <si>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</si>
  <si>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</si>
  <si>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</si>
  <si>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</si>
  <si>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</si>
  <si>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</si>
  <si>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</si>
  <si>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</si>
  <si>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</si>
  <si>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</si>
  <si>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</si>
  <si>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</si>
  <si>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</si>
  <si>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</si>
  <si>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</si>
  <si>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</si>
  <si>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</si>
  <si>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</si>
  <si>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</si>
  <si>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</si>
  <si>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</si>
  <si>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</si>
  <si>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</si>
  <si>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</si>
  <si>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</si>
  <si>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</si>
  <si>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</si>
  <si>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</si>
  <si>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</si>
  <si>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</si>
  <si>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</si>
  <si>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</si>
  <si>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</si>
  <si>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</si>
  <si>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</si>
  <si>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</si>
  <si>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</si>
  <si>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</si>
  <si>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</si>
  <si>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</si>
  <si>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</si>
  <si>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</si>
  <si>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</si>
  <si>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</si>
  <si>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</si>
  <si>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</si>
  <si>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</si>
  <si>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</si>
  <si>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</si>
  <si>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</si>
  <si>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</si>
  <si>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</si>
  <si>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</si>
  <si>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</si>
  <si>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</si>
  <si>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</si>
  <si>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</si>
  <si>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</si>
  <si>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</si>
  <si>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</si>
  <si>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</si>
  <si>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</si>
  <si>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</si>
  <si>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</si>
  <si>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</si>
  <si>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</si>
  <si>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</si>
  <si>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</si>
  <si>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</si>
  <si>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</si>
  <si>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</si>
  <si>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</si>
  <si>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</si>
  <si>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</si>
  <si>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</si>
  <si>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</si>
  <si>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</si>
  <si>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</si>
  <si>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</si>
  <si>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</si>
  <si>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</si>
  <si>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</si>
  <si>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</si>
  <si>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</si>
  <si>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</si>
  <si>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</si>
  <si>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</si>
  <si>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</si>
  <si>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</si>
  <si>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</si>
  <si>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</si>
  <si>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</si>
  <si>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</si>
  <si>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</si>
  <si>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</si>
  <si>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</si>
  <si>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</si>
  <si>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</si>
  <si>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</si>
  <si>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</si>
  <si>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</si>
  <si>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</si>
  <si>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</si>
  <si>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</si>
  <si>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</si>
  <si>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</si>
  <si>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</si>
  <si>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</si>
  <si>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</si>
  <si>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</si>
  <si>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</si>
  <si>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</si>
  <si>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</si>
  <si>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</si>
  <si>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</si>
  <si>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</si>
  <si>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</si>
  <si>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</si>
  <si>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</si>
  <si>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</si>
  <si>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</si>
  <si>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</si>
  <si>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</si>
  <si>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</si>
  <si>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</si>
  <si>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</si>
  <si>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</si>
  <si>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</si>
  <si>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</si>
  <si>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</si>
  <si>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</si>
  <si>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</si>
  <si>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</si>
  <si>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</si>
  <si>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</si>
  <si>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</si>
  <si>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</si>
  <si>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</si>
  <si>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</si>
  <si>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</si>
  <si>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</si>
  <si>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</si>
  <si>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</si>
  <si>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</si>
  <si>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</si>
  <si>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</si>
  <si>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</si>
  <si>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</si>
  <si>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</si>
  <si>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</si>
  <si>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</si>
  <si>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</si>
  <si>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</si>
  <si>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</si>
  <si>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</si>
  <si>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</si>
  <si>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</si>
  <si>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</si>
  <si>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</si>
  <si>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</si>
  <si>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</si>
  <si>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</si>
  <si>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</si>
  <si>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</si>
  <si>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</si>
  <si>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</si>
  <si>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</si>
  <si>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</si>
  <si>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</si>
  <si>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</si>
  <si>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</si>
  <si>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</si>
  <si>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</si>
  <si>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</si>
  <si>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</si>
  <si>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</si>
  <si>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</si>
  <si>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</si>
  <si>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</si>
  <si>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</si>
  <si>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</si>
  <si>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</si>
  <si>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</si>
  <si>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</si>
  <si>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</si>
  <si>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</si>
  <si>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</si>
  <si>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</si>
  <si>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</si>
  <si>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</si>
  <si>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</si>
  <si>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</si>
  <si>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</si>
  <si>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</si>
  <si>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</si>
  <si>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</si>
  <si>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</si>
  <si>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</si>
  <si>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</si>
  <si>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</si>
  <si>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</si>
  <si>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</si>
  <si>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</si>
  <si>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</si>
  <si>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</si>
  <si>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</si>
  <si>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</si>
  <si>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</si>
  <si>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</si>
  <si>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</si>
  <si>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</si>
  <si>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</si>
  <si>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</si>
  <si>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</si>
  <si>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</si>
  <si>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</si>
  <si>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</si>
  <si>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</si>
  <si>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</si>
  <si>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</si>
  <si>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</si>
  <si>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</si>
  <si>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</si>
  <si>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</si>
  <si>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</si>
  <si>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</si>
  <si>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</si>
  <si>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</si>
  <si>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</si>
  <si>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</si>
  <si>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</si>
  <si>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</si>
  <si>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</si>
  <si>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</si>
  <si>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</si>
  <si>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</si>
  <si>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</si>
  <si>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</si>
  <si>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</si>
  <si>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</si>
  <si>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</si>
  <si>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</si>
  <si>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</si>
  <si>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</si>
  <si>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</si>
  <si>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</si>
  <si>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</si>
  <si>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</si>
  <si>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</si>
  <si>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</si>
  <si>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</si>
  <si>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</si>
  <si>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</si>
  <si>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</si>
  <si>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</si>
  <si>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</si>
  <si>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</si>
  <si>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</si>
  <si>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</si>
  <si>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</si>
  <si>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</si>
  <si>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</si>
  <si>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</si>
  <si>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</si>
  <si>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</si>
  <si>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</si>
  <si>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</si>
  <si>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</si>
  <si>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</si>
  <si>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</si>
  <si>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</si>
  <si>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</si>
  <si>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</si>
  <si>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</si>
  <si>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</si>
  <si>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</si>
  <si>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</si>
  <si>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</si>
  <si>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</si>
  <si>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</si>
  <si>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</si>
  <si>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</si>
  <si>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</si>
  <si>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</si>
  <si>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</si>
  <si>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</si>
  <si>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</si>
  <si>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</si>
  <si>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</si>
  <si>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</si>
  <si>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</si>
  <si>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</si>
  <si>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</si>
  <si>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</si>
  <si>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</si>
  <si>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</si>
  <si>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</si>
  <si>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</si>
  <si>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</si>
  <si>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</si>
  <si>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</si>
  <si>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</si>
  <si>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</si>
  <si>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</si>
  <si>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</si>
  <si>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</si>
  <si>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</si>
  <si>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</si>
  <si>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</si>
  <si>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</si>
  <si>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</si>
  <si>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</si>
  <si>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</si>
  <si>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</si>
  <si>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</si>
  <si>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</si>
  <si>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</si>
  <si>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</si>
  <si>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</si>
  <si>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</si>
  <si>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</si>
  <si>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</si>
  <si>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</si>
  <si>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</si>
  <si>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</si>
  <si>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</si>
  <si>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</si>
  <si>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</si>
  <si>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</si>
  <si>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</si>
  <si>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</si>
  <si>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</si>
  <si>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</si>
  <si>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</si>
  <si>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</si>
  <si>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</si>
  <si>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</si>
  <si>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</si>
  <si>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</si>
  <si>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</si>
  <si>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</si>
  <si>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</si>
  <si>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</si>
  <si>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</si>
  <si>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</si>
  <si>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</si>
  <si>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</si>
  <si>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</si>
  <si>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</si>
  <si>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</si>
  <si>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</si>
  <si>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</si>
  <si>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</si>
  <si>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</si>
  <si>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</si>
  <si>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</si>
  <si>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</si>
  <si>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</si>
  <si>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</si>
  <si>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</si>
  <si>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</si>
  <si>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</si>
  <si>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</si>
  <si>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</si>
  <si>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</si>
  <si>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</si>
  <si>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</si>
  <si>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</si>
  <si>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</si>
  <si>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</si>
  <si>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</si>
  <si>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</si>
  <si>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</si>
  <si>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</si>
  <si>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</si>
  <si>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</si>
  <si>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</si>
  <si>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</si>
  <si>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</si>
  <si>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</si>
  <si>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</si>
  <si>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</si>
  <si>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</si>
  <si>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</si>
  <si>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</si>
  <si>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</si>
  <si>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</si>
  <si>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</si>
  <si>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</si>
  <si>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</si>
  <si>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</si>
  <si>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</si>
  <si>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</si>
  <si>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</si>
  <si>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</si>
  <si>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</si>
  <si>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</si>
  <si>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</si>
  <si>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</si>
  <si>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</si>
  <si>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</si>
  <si>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</si>
  <si>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</si>
  <si>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</si>
  <si>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</si>
  <si>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</si>
  <si>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</si>
  <si>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</si>
  <si>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</si>
  <si>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</si>
  <si>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</si>
  <si>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</si>
  <si>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</si>
  <si>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</si>
  <si>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</si>
  <si>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</si>
  <si>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</si>
  <si>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</si>
  <si>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</si>
  <si>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</si>
  <si>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</si>
  <si>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</si>
  <si>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</si>
  <si>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</si>
  <si>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</si>
  <si>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</si>
  <si>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</si>
  <si>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</si>
  <si>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</si>
  <si>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</si>
  <si>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</si>
  <si>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</si>
  <si>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</si>
  <si>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</si>
  <si>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</si>
  <si>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</si>
  <si>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</si>
  <si>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</si>
  <si>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</si>
  <si>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</si>
  <si>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</si>
  <si>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</si>
  <si>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</si>
  <si>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</si>
  <si>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</si>
  <si>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</si>
  <si>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</si>
  <si>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</si>
  <si>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</si>
  <si>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</si>
  <si>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</si>
  <si>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</si>
  <si>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</si>
  <si>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</si>
  <si>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</si>
  <si>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</si>
  <si>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</si>
  <si>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</si>
  <si>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</si>
  <si>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</si>
  <si>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</si>
  <si>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</si>
  <si>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</si>
  <si>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</si>
  <si>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</si>
  <si>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</si>
  <si>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</si>
  <si>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</si>
  <si>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</si>
  <si>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</si>
  <si>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</si>
  <si>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</si>
  <si>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</si>
  <si>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</si>
  <si>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</si>
  <si>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</si>
  <si>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</si>
  <si>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</si>
  <si>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</si>
  <si>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</si>
  <si>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</si>
  <si>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</si>
  <si>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</si>
  <si>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</si>
  <si>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</si>
  <si>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</si>
  <si>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</si>
  <si>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</si>
  <si>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</si>
  <si>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</si>
  <si>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</si>
  <si>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</si>
  <si>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</si>
  <si>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</si>
  <si>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</si>
  <si>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</si>
  <si>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</si>
  <si>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</si>
  <si>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</si>
  <si>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</si>
  <si>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</si>
  <si>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</si>
  <si>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</si>
  <si>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</si>
  <si>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</si>
  <si>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</si>
  <si>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</si>
  <si>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</si>
  <si>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</si>
  <si>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</si>
  <si>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</si>
  <si>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</si>
  <si>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</si>
  <si>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</si>
  <si>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</si>
  <si>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</si>
  <si>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</si>
  <si>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</si>
  <si>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</si>
  <si>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</si>
  <si>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</si>
  <si>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</si>
  <si>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</si>
  <si>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</si>
  <si>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</si>
  <si>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</si>
  <si>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</si>
  <si>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</si>
  <si>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</si>
  <si>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</si>
  <si>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</si>
  <si>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</si>
  <si>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</si>
  <si>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</si>
  <si>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</si>
  <si>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</si>
  <si>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</si>
  <si>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</si>
  <si>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</si>
  <si>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</si>
  <si>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</si>
  <si>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</si>
  <si>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</si>
  <si>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</si>
  <si>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</si>
  <si>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</si>
  <si>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</si>
  <si>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</si>
  <si>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</si>
  <si>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</si>
  <si>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</si>
  <si>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</si>
  <si>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</si>
  <si>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</si>
  <si>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</si>
  <si>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</si>
  <si>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</si>
  <si>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</si>
  <si>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</si>
  <si>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</si>
  <si>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</si>
  <si>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</si>
  <si>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</si>
  <si>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</si>
  <si>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</si>
  <si>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</si>
  <si>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</si>
  <si>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</si>
  <si>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</si>
  <si>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</si>
  <si>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</si>
  <si>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</si>
  <si>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</si>
  <si>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</si>
  <si>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</si>
  <si>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</si>
  <si>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</si>
  <si>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</si>
  <si>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</si>
  <si>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</si>
  <si>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</si>
  <si>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</si>
  <si>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</si>
  <si>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</si>
  <si>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</si>
  <si>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</si>
  <si>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</si>
  <si>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</si>
  <si>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</si>
  <si>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</si>
  <si>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</si>
  <si>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</si>
  <si>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</si>
  <si>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</si>
  <si>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</si>
  <si>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</si>
  <si>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</si>
  <si>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</si>
  <si>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</si>
  <si>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</si>
  <si>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</si>
  <si>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</si>
  <si>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</si>
  <si>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</si>
  <si>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</si>
  <si>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</si>
  <si>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</si>
  <si>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</si>
  <si>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</si>
  <si>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</si>
  <si>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</si>
  <si>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</si>
  <si>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</si>
  <si>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</si>
  <si>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</si>
  <si>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</si>
  <si>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</si>
  <si>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</si>
  <si>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</si>
  <si>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</si>
  <si>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</si>
  <si>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</si>
  <si>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</si>
  <si>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</si>
  <si>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</si>
  <si>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</si>
  <si>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</si>
  <si>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</si>
  <si>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</si>
  <si>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</si>
  <si>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</si>
  <si>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</si>
  <si>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</si>
  <si>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</si>
  <si>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</si>
  <si>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</si>
  <si>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</si>
  <si>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</si>
  <si>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</si>
  <si>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</si>
  <si>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</si>
  <si>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</si>
  <si>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</si>
  <si>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</si>
  <si>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</si>
  <si>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</si>
  <si>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</si>
  <si>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</si>
  <si>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</si>
  <si>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</si>
  <si>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</si>
  <si>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</si>
  <si>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</si>
  <si>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</si>
  <si>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</si>
  <si>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</si>
  <si>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</si>
  <si>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</si>
  <si>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</si>
  <si>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</si>
  <si>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</si>
  <si>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</si>
  <si>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</si>
  <si>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</si>
  <si>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</si>
  <si>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</si>
  <si>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</si>
  <si>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</si>
  <si>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</si>
  <si>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</si>
  <si>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</si>
  <si>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</si>
  <si>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</si>
  <si>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</si>
  <si>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</si>
  <si>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</si>
  <si>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</si>
  <si>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</si>
  <si>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</si>
  <si>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</si>
  <si>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</si>
  <si>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</si>
  <si>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</si>
  <si>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</si>
  <si>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</si>
  <si>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</si>
  <si>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</si>
  <si>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</si>
  <si>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</si>
  <si>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</si>
  <si>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</si>
  <si>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</si>
  <si>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</si>
  <si>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</si>
  <si>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</si>
  <si>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</si>
  <si>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</si>
  <si>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</si>
  <si>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</si>
  <si>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</si>
  <si>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</si>
  <si>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</si>
  <si>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</si>
  <si>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</si>
  <si>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</si>
  <si>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</si>
  <si>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</si>
  <si>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</si>
  <si>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</si>
  <si>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</si>
  <si>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</si>
  <si>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</si>
  <si>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</si>
  <si>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</si>
  <si>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</si>
  <si>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</si>
  <si>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</si>
  <si>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</si>
  <si>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</si>
  <si>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</si>
  <si>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</si>
  <si>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</si>
  <si>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</si>
  <si>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</si>
  <si>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</si>
  <si>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</si>
  <si>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</si>
  <si>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</si>
  <si>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</si>
  <si>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</si>
  <si>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</si>
  <si>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</si>
  <si>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</si>
  <si>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</si>
  <si>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</si>
  <si>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</si>
  <si>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</si>
  <si>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</si>
  <si>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</si>
  <si>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</si>
  <si>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</si>
  <si>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</si>
  <si>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</si>
  <si>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</si>
  <si>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</si>
  <si>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</si>
  <si>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</si>
  <si>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</si>
  <si>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</si>
  <si>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</si>
  <si>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</si>
  <si>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</si>
  <si>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</si>
  <si>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</si>
  <si>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</si>
  <si>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</si>
  <si>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</si>
  <si>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</si>
  <si>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</si>
  <si>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</si>
  <si>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</si>
  <si>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</si>
  <si>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</si>
  <si>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</si>
  <si>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</si>
  <si>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</si>
  <si>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</si>
  <si>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</si>
  <si>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</si>
  <si>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</si>
  <si>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</si>
  <si>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</si>
  <si>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</si>
  <si>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</si>
  <si>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</si>
  <si>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</si>
  <si>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</si>
  <si>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</si>
  <si>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</si>
  <si>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</si>
  <si>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</si>
  <si>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</si>
  <si>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</si>
  <si>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</si>
  <si>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</si>
  <si>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</si>
  <si>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</si>
  <si>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</si>
  <si>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</si>
  <si>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</si>
  <si>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</si>
  <si>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</si>
  <si>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</si>
  <si>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</si>
  <si>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</si>
  <si>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</si>
  <si>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</si>
  <si>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</si>
  <si>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</si>
  <si>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</si>
  <si>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</si>
  <si>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</si>
  <si>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</si>
  <si>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</si>
  <si>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</si>
  <si>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</si>
  <si>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</si>
  <si>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</si>
  <si>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</si>
  <si>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</si>
  <si>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</si>
  <si>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</si>
  <si>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</si>
  <si>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</si>
  <si>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</si>
  <si>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</si>
  <si>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</si>
  <si>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</si>
  <si>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</si>
  <si>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</si>
  <si>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</si>
  <si>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</si>
  <si>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</si>
  <si>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</si>
  <si>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</si>
  <si>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</si>
  <si>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</si>
  <si>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</si>
  <si>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</si>
  <si>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</si>
  <si>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</si>
  <si>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</si>
  <si>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</si>
  <si>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</si>
  <si>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</si>
  <si>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</si>
  <si>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</si>
  <si>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</si>
  <si>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</si>
  <si>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</si>
  <si>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</si>
  <si>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</si>
  <si>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</si>
  <si>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</si>
  <si>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</si>
  <si>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</si>
  <si>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</si>
  <si>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</si>
  <si>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</si>
  <si>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</si>
  <si>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</si>
  <si>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</si>
  <si>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</si>
  <si>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</si>
  <si>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</si>
  <si>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</si>
  <si>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</si>
  <si>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</si>
  <si>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</si>
  <si>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</si>
  <si>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</si>
  <si>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</si>
  <si>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</si>
  <si>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</si>
  <si>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</si>
  <si>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</si>
  <si>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</si>
  <si>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</si>
  <si>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</si>
  <si>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</si>
  <si>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</si>
  <si>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</si>
  <si>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</si>
  <si>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</si>
  <si>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</si>
  <si>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</si>
  <si>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</si>
  <si>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</si>
  <si>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</si>
  <si>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</si>
  <si>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</si>
  <si>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</si>
  <si>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</si>
  <si>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</si>
  <si>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</si>
  <si>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</si>
  <si>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</si>
  <si>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</si>
  <si>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</si>
  <si>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</si>
  <si>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</si>
  <si>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</si>
  <si>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</si>
  <si>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</si>
  <si>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</si>
  <si>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</si>
  <si>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</si>
  <si>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</si>
  <si>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</si>
  <si>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</si>
  <si>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</si>
  <si>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</si>
  <si>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</si>
  <si>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</si>
  <si>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</si>
  <si>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</si>
  <si>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</si>
  <si>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</si>
  <si>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</si>
  <si>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</si>
  <si>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</si>
  <si>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</si>
  <si>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</si>
  <si>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</si>
  <si>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</si>
  <si>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</si>
  <si>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</si>
  <si>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</si>
  <si>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</si>
  <si>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</si>
  <si>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</si>
  <si>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</si>
  <si>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</si>
  <si>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</si>
  <si>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</si>
  <si>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</si>
  <si>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</si>
  <si>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</si>
  <si>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</si>
  <si>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</si>
  <si>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</si>
  <si>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</si>
  <si>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</si>
  <si>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</si>
  <si>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</si>
  <si>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</si>
  <si>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</si>
  <si>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</si>
  <si>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</si>
  <si>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</si>
  <si>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</si>
  <si>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</si>
  <si>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</si>
  <si>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</si>
  <si>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</si>
  <si>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</si>
  <si>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</si>
  <si>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</si>
  <si>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</si>
  <si>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</si>
  <si>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</si>
  <si>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</si>
  <si>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</si>
  <si>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</si>
  <si>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</si>
  <si>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</si>
  <si>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</si>
  <si>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</si>
  <si>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</si>
  <si>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</si>
  <si>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</si>
  <si>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</si>
  <si>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</si>
  <si>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</si>
  <si>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</si>
  <si>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</si>
  <si>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</si>
  <si>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</si>
  <si>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</si>
  <si>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</si>
  <si>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</si>
  <si>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</si>
  <si>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</si>
  <si>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</si>
  <si>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</si>
  <si>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</si>
  <si>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</si>
  <si>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</si>
  <si>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</si>
  <si>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</si>
  <si>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</si>
  <si>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</si>
  <si>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</si>
  <si>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</si>
  <si>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</si>
  <si>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</si>
  <si>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</si>
  <si>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</si>
  <si>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</si>
  <si>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</si>
  <si>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</si>
  <si>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</si>
  <si>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</si>
  <si>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</si>
  <si>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</si>
  <si>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</si>
  <si>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</si>
  <si>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</si>
  <si>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</si>
  <si>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</si>
  <si>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</si>
  <si>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</si>
  <si>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</si>
  <si>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</si>
  <si>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</si>
  <si>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</si>
  <si>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</si>
  <si>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</si>
  <si>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</si>
  <si>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</si>
  <si>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</si>
  <si>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</si>
  <si>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</si>
  <si>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</si>
  <si>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</si>
  <si>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</si>
  <si>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</si>
  <si>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</si>
  <si>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</si>
  <si>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</si>
  <si>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</si>
  <si>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</si>
  <si>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</si>
  <si>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</si>
  <si>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</si>
  <si>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</si>
  <si>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</si>
  <si>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</si>
  <si>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</si>
  <si>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</si>
  <si>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</si>
  <si>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</si>
  <si>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</si>
  <si>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</si>
  <si>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</si>
  <si>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</si>
  <si>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</si>
  <si>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</si>
  <si>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</si>
  <si>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</si>
  <si>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</si>
  <si>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</si>
  <si>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</si>
  <si>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</si>
  <si>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</si>
  <si>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</si>
  <si>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</si>
  <si>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</si>
  <si>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</si>
  <si>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</si>
  <si>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</si>
  <si>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</si>
  <si>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</si>
  <si>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</si>
  <si>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</si>
  <si>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</si>
  <si>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</si>
  <si>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</si>
  <si>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</si>
  <si>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</si>
  <si>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</si>
  <si>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</si>
  <si>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</si>
  <si>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</si>
  <si>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</si>
  <si>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</si>
  <si>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</si>
  <si>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</si>
  <si>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</si>
  <si>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</si>
  <si>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</si>
  <si>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</si>
  <si>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</si>
  <si>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</si>
  <si>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</si>
  <si>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</si>
  <si>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</si>
  <si>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</si>
  <si>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</si>
  <si>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</si>
  <si>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</si>
  <si>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</si>
  <si>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</si>
  <si>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</si>
  <si>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</si>
  <si>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</si>
  <si>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</si>
  <si>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</si>
  <si>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</si>
  <si>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</si>
  <si>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</si>
  <si>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</si>
  <si>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</si>
  <si>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</si>
  <si>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</si>
  <si>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</si>
  <si>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</si>
  <si>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</si>
  <si>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</si>
  <si>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</si>
  <si>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</si>
  <si>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</si>
  <si>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</si>
  <si>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</si>
  <si>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</si>
  <si>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</si>
  <si>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</si>
  <si>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</si>
  <si>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</si>
  <si>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</si>
  <si>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</si>
  <si>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</si>
  <si>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</si>
  <si>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</si>
  <si>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</si>
  <si>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</si>
  <si>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</si>
  <si>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</si>
  <si>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</si>
  <si>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</si>
  <si>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</si>
  <si>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</si>
  <si>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</si>
  <si>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</si>
  <si>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</si>
  <si>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</si>
  <si>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</si>
  <si>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</si>
  <si>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</si>
  <si>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</si>
  <si>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</si>
  <si>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</si>
  <si>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</si>
  <si>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</si>
  <si>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</si>
  <si>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</si>
  <si>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</si>
  <si>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</si>
  <si>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</si>
  <si>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</si>
  <si>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</si>
  <si>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</si>
  <si>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</si>
  <si>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</si>
  <si>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</si>
  <si>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</si>
  <si>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</si>
  <si>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</si>
  <si>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</si>
  <si>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</si>
  <si>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</si>
  <si>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</si>
  <si>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</si>
  <si>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</si>
  <si>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</si>
  <si>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</si>
  <si>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</si>
  <si>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</si>
  <si>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</si>
  <si>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</si>
  <si>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</si>
  <si>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</si>
  <si>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</si>
  <si>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</si>
  <si>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</si>
  <si>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</si>
  <si>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</si>
  <si>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</si>
  <si>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</si>
  <si>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</si>
  <si>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</si>
  <si>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</si>
  <si>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</si>
  <si>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</si>
  <si>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</si>
  <si>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</si>
  <si>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</si>
  <si>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</si>
  <si>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</si>
  <si>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</si>
  <si>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</si>
  <si>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</si>
  <si>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</si>
  <si>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</si>
  <si>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</si>
  <si>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</si>
  <si>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</si>
  <si>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</si>
  <si>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</si>
  <si>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</si>
  <si>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</si>
  <si>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</si>
  <si>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</si>
  <si>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</si>
  <si>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</si>
  <si>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</si>
  <si>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</si>
  <si>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</si>
  <si>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</si>
  <si>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</si>
  <si>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</si>
  <si>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</si>
  <si>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</si>
  <si>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</si>
  <si>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</si>
  <si>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</si>
  <si>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</si>
  <si>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</si>
  <si>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</si>
  <si>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</si>
  <si>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</si>
  <si>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</si>
  <si>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</si>
  <si>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</si>
  <si>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</si>
  <si>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</si>
  <si>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</si>
  <si>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</si>
  <si>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</si>
  <si>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</si>
  <si>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</si>
  <si>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</si>
  <si>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</si>
  <si>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</si>
  <si>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</si>
  <si>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</si>
  <si>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</si>
  <si>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</si>
  <si>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</si>
  <si>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</si>
  <si>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</si>
  <si>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</si>
  <si>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</si>
  <si>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</si>
  <si>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</si>
  <si>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</si>
  <si>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</si>
  <si>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</si>
  <si>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</si>
  <si>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</si>
  <si>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</si>
  <si>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</si>
  <si>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</si>
  <si>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</si>
  <si>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</si>
  <si>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</si>
  <si>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</si>
  <si>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</si>
  <si>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</si>
  <si>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</si>
  <si>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</si>
  <si>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</si>
  <si>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</si>
  <si>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</si>
  <si>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</si>
  <si>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</si>
  <si>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</si>
  <si>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</si>
  <si>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</si>
  <si>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</si>
  <si>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</si>
  <si>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</si>
  <si>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</si>
  <si>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</si>
  <si>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</si>
  <si>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</si>
  <si>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</si>
  <si>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</si>
  <si>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</si>
  <si>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</si>
  <si>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</si>
  <si>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</si>
  <si>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</si>
  <si>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</si>
  <si>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</si>
  <si>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</si>
  <si>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</si>
  <si>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</si>
  <si>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</si>
  <si>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</si>
  <si>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</si>
  <si>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</si>
  <si>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</si>
  <si>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</si>
  <si>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</si>
  <si>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</si>
  <si>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</si>
  <si>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</si>
  <si>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</si>
  <si>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</si>
  <si>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</si>
  <si>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</si>
  <si>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</si>
  <si>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</si>
  <si>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</si>
  <si>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</si>
  <si>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</si>
  <si>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</si>
  <si>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</si>
  <si>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</si>
  <si>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</si>
  <si>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</si>
  <si>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</si>
  <si>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</si>
  <si>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</si>
  <si>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</si>
  <si>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</si>
  <si>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</si>
  <si>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</si>
  <si>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</si>
  <si>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</si>
  <si>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</si>
  <si>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</si>
  <si>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</si>
  <si>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</si>
  <si>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</si>
  <si>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</si>
  <si>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</si>
  <si>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</si>
  <si>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</si>
  <si>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</si>
  <si>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</si>
  <si>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</si>
  <si>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</si>
  <si>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</si>
  <si>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</si>
  <si>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</si>
  <si>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</si>
  <si>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</si>
  <si>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</si>
  <si>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</si>
  <si>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</si>
  <si>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</si>
  <si>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</si>
  <si>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</si>
  <si>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</si>
  <si>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</si>
  <si>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</si>
  <si>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</si>
  <si>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</si>
  <si>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</si>
  <si>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</si>
  <si>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</si>
  <si>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</si>
  <si>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</si>
  <si>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</si>
  <si>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</si>
  <si>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</si>
  <si>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</si>
  <si>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</si>
  <si>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</si>
  <si>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</si>
  <si>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</si>
  <si>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</si>
  <si>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</si>
  <si>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</si>
  <si>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</si>
  <si>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</si>
  <si>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</si>
  <si>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</si>
  <si>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</si>
  <si>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</si>
  <si>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</si>
  <si>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</si>
  <si>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</si>
  <si>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</si>
  <si>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</si>
  <si>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</si>
  <si>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</si>
  <si>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</si>
  <si>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</si>
  <si>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</si>
  <si>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</si>
  <si>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</si>
  <si>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</si>
  <si>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</si>
  <si>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</si>
  <si>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</si>
  <si>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</si>
  <si>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</si>
  <si>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</si>
  <si>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</si>
  <si>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</si>
  <si>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</si>
  <si>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</si>
  <si>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</si>
  <si>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</si>
  <si>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</si>
  <si>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</si>
  <si>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</si>
  <si>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</si>
  <si>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</si>
  <si>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</si>
  <si>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</si>
  <si>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</si>
  <si>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</si>
  <si>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</si>
  <si>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</si>
  <si>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</si>
  <si>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</si>
  <si>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</si>
  <si>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</si>
  <si>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</si>
  <si>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</si>
  <si>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</si>
  <si>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</si>
  <si>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</si>
  <si>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</si>
  <si>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</si>
  <si>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</si>
  <si>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</si>
  <si>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</si>
  <si>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</si>
  <si>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</si>
  <si>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</si>
  <si>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</si>
  <si>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</si>
  <si>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</si>
  <si>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</si>
  <si>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</si>
  <si>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</si>
  <si>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</si>
  <si>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</si>
  <si>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</si>
  <si>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</si>
  <si>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</si>
  <si>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</si>
  <si>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</si>
  <si>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</si>
  <si>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</si>
  <si>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</si>
  <si>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</si>
  <si>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</si>
  <si>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</si>
  <si>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</si>
  <si>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</si>
  <si>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</si>
  <si>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</si>
  <si>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</si>
  <si>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</si>
  <si>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</si>
  <si>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</si>
  <si>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</si>
  <si>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</si>
  <si>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</si>
  <si>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</si>
  <si>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</si>
  <si>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</si>
  <si>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</si>
  <si>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</si>
  <si>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</si>
  <si>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</si>
  <si>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</si>
  <si>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</si>
  <si>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</si>
  <si>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</si>
  <si>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</si>
  <si>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</si>
  <si>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</si>
  <si>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</si>
  <si>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</si>
  <si>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</si>
  <si>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</si>
  <si>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</si>
  <si>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</si>
  <si>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</si>
  <si>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</si>
  <si>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</si>
  <si>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</si>
  <si>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</si>
  <si>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</si>
  <si>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</si>
  <si>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</si>
  <si>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</si>
  <si>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</si>
  <si>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</si>
  <si>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</si>
  <si>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</si>
  <si>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</si>
  <si>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</si>
  <si>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</si>
  <si>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</si>
  <si>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</si>
  <si>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</si>
  <si>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</si>
  <si>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</si>
  <si>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</si>
  <si>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</si>
  <si>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</si>
  <si>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</si>
  <si>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</si>
  <si>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</si>
  <si>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</si>
  <si>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</si>
  <si>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</si>
  <si>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</si>
  <si>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</si>
  <si>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</si>
  <si>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</si>
  <si>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</si>
  <si>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</si>
  <si>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</si>
  <si>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</si>
  <si>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</si>
  <si>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</si>
  <si>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</si>
  <si>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</si>
  <si>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</si>
  <si>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</si>
  <si>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</si>
  <si>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</si>
  <si>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</si>
  <si>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</si>
  <si>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</si>
  <si>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</si>
  <si>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</si>
  <si>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</si>
  <si>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</si>
  <si>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</si>
  <si>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</si>
  <si>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</si>
  <si>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</si>
  <si>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</si>
  <si>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</si>
  <si>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</si>
  <si>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</si>
  <si>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</si>
  <si>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</si>
  <si>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</si>
  <si>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</si>
  <si>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</si>
  <si>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</si>
  <si>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</si>
  <si>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</si>
  <si>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</si>
  <si>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</si>
  <si>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</si>
  <si>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</si>
  <si>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</si>
  <si>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</si>
  <si>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</si>
  <si>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</si>
  <si>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</si>
  <si>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</si>
  <si>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</si>
  <si>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</si>
  <si>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</si>
  <si>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</si>
  <si>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</si>
  <si>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</si>
  <si>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</si>
  <si>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</si>
  <si>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</si>
  <si>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</si>
  <si>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</si>
  <si>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</si>
  <si>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</si>
  <si>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</si>
  <si>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</si>
  <si>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</si>
  <si>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</si>
  <si>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</si>
  <si>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</si>
  <si>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</si>
  <si>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</si>
  <si>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</si>
  <si>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</si>
  <si>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</si>
  <si>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</si>
  <si>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</si>
  <si>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</si>
  <si>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</si>
  <si>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</si>
  <si>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</si>
  <si>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</si>
  <si>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</si>
  <si>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</si>
  <si>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</si>
  <si>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</si>
  <si>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</si>
  <si>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</si>
  <si>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</si>
  <si>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</si>
  <si>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</si>
  <si>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</si>
  <si>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</si>
  <si>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</si>
  <si>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</si>
  <si>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</si>
  <si>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</si>
  <si>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</si>
  <si>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</si>
  <si>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</si>
  <si>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</si>
  <si>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</si>
  <si>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</si>
  <si>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</si>
  <si>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</si>
  <si>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</si>
  <si>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</si>
  <si>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</si>
  <si>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</si>
  <si>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</si>
  <si>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</si>
  <si>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</si>
  <si>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</si>
  <si>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</si>
  <si>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</si>
  <si>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</si>
  <si>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</si>
  <si>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</si>
  <si>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</si>
  <si>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</si>
  <si>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</si>
  <si>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</si>
  <si>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</si>
  <si>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</si>
  <si>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</si>
  <si>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</si>
  <si>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</si>
  <si>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</si>
  <si>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</si>
  <si>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</si>
  <si>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</si>
  <si>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</si>
  <si>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</si>
  <si>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</si>
  <si>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</si>
  <si>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</si>
  <si>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</si>
  <si>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</si>
  <si>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</si>
  <si>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</si>
  <si>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</si>
  <si>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</si>
  <si>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</si>
  <si>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</si>
  <si>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</si>
  <si>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</si>
  <si>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</si>
  <si>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</si>
  <si>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</si>
  <si>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</si>
  <si>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</si>
  <si>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</si>
  <si>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</si>
  <si>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</si>
  <si>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</si>
  <si>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</si>
  <si>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</si>
  <si>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</si>
  <si>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</si>
  <si>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</si>
  <si>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</si>
  <si>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</si>
  <si>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</si>
  <si>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</si>
  <si>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</si>
  <si>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</si>
  <si>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</si>
  <si>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</si>
  <si>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</si>
  <si>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</si>
  <si>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</si>
  <si>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</si>
  <si>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</si>
  <si>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</si>
  <si>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</si>
  <si>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</si>
  <si>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</si>
  <si>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</si>
  <si>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</si>
  <si>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</si>
  <si>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</si>
  <si>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</si>
  <si>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</si>
  <si>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</si>
  <si>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</si>
  <si>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</si>
  <si>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</si>
  <si>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</si>
  <si>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</si>
  <si>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</si>
  <si>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</si>
  <si>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</si>
  <si>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</si>
  <si>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</si>
  <si>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</si>
  <si>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</si>
  <si>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</si>
  <si>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</si>
  <si>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</si>
  <si>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</si>
  <si>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</si>
  <si>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</si>
  <si>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</si>
  <si>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</si>
  <si>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</si>
  <si>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</si>
  <si>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</si>
  <si>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</si>
  <si>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</si>
  <si>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</si>
  <si>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</si>
  <si>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</si>
  <si>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</si>
  <si>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</si>
  <si>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</si>
  <si>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</si>
  <si>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</si>
  <si>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</si>
  <si>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</si>
  <si>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</si>
  <si>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</si>
  <si>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</si>
  <si>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</si>
  <si>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</si>
  <si>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</si>
  <si>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</si>
  <si>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</si>
  <si>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</si>
  <si>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</si>
  <si>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</si>
  <si>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</si>
  <si>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</si>
  <si>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</si>
  <si>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</si>
  <si>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</si>
  <si>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</si>
  <si>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</si>
  <si>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</si>
  <si>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</si>
  <si>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</si>
  <si>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</si>
  <si>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</si>
  <si>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</si>
  <si>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</si>
  <si>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</si>
  <si>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</si>
  <si>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</si>
  <si>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</si>
  <si>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</si>
  <si>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</si>
  <si>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</si>
  <si>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</si>
  <si>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</si>
  <si>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</si>
  <si>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</si>
  <si>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</si>
  <si>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</si>
  <si>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</si>
  <si>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</si>
  <si>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</si>
  <si>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</si>
  <si>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</si>
  <si>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</si>
  <si>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</si>
  <si>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</si>
  <si>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</si>
  <si>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</si>
  <si>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</si>
  <si>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</si>
  <si>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</si>
  <si>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</si>
  <si>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</si>
  <si>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</si>
  <si>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</si>
  <si>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</si>
  <si>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</si>
  <si>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</si>
  <si>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</si>
  <si>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</si>
  <si>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</si>
  <si>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</si>
  <si>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</si>
  <si>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</si>
  <si>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</si>
  <si>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</si>
  <si>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</si>
  <si>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</si>
  <si>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</si>
  <si>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</si>
  <si>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</si>
  <si>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</si>
  <si>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</si>
  <si>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</si>
  <si>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</si>
  <si>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</si>
  <si>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</si>
  <si>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</si>
  <si>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</si>
  <si>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</si>
  <si>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</si>
  <si>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</si>
  <si>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</si>
  <si>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</si>
  <si>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</si>
  <si>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</si>
  <si>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</si>
  <si>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</si>
  <si>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</si>
  <si>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</si>
  <si>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</si>
  <si>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</si>
  <si>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</si>
  <si>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</si>
  <si>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</si>
  <si>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</si>
  <si>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</si>
  <si>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</si>
  <si>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</si>
  <si>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</si>
  <si>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</si>
  <si>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</si>
  <si>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</si>
  <si>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</si>
  <si>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</si>
  <si>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</si>
  <si>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</si>
  <si>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</si>
  <si>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</si>
  <si>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</si>
  <si>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</si>
  <si>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</si>
  <si>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</si>
  <si>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</si>
  <si>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</si>
  <si>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</si>
  <si>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</si>
  <si>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</si>
  <si>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</si>
  <si>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</si>
  <si>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</si>
  <si>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</si>
  <si>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</si>
  <si>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</si>
  <si>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</si>
  <si>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</si>
  <si>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</si>
  <si>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</si>
  <si>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</si>
  <si>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</si>
  <si>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</si>
  <si>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</si>
  <si>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</si>
  <si>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</si>
  <si>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</si>
  <si>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</si>
  <si>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</si>
  <si>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</si>
  <si>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</si>
  <si>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</si>
  <si>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</si>
  <si>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</si>
  <si>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</si>
  <si>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</si>
  <si>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</si>
  <si>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</si>
  <si>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</si>
  <si>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</si>
  <si>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</si>
  <si>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</si>
  <si>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</si>
  <si>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</si>
  <si>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</si>
  <si>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</si>
  <si>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</si>
  <si>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</si>
  <si>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</si>
  <si>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</si>
  <si>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</si>
  <si>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</si>
  <si>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</si>
  <si>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</si>
  <si>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</si>
  <si>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</si>
  <si>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</si>
  <si>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</si>
  <si>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</si>
  <si>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</si>
  <si>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</si>
  <si>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</si>
  <si>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</si>
  <si>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</si>
  <si>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</si>
  <si>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</si>
  <si>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</si>
  <si>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</si>
  <si>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</si>
  <si>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</si>
  <si>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</si>
  <si>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</si>
  <si>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</si>
  <si>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</si>
  <si>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</si>
  <si>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</si>
  <si>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</si>
  <si>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</si>
  <si>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</si>
  <si>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</si>
  <si>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</si>
  <si>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</si>
  <si>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</si>
  <si>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</si>
  <si>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</si>
  <si>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</si>
  <si>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</si>
  <si>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</si>
  <si>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</si>
  <si>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</si>
  <si>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</si>
  <si>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</si>
  <si>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</si>
  <si>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</si>
  <si>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</si>
  <si>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</si>
  <si>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</si>
  <si>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</si>
  <si>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</si>
  <si>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</si>
  <si>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</si>
  <si>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</si>
  <si>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</si>
  <si>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</si>
  <si>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</si>
  <si>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</si>
  <si>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</si>
  <si>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</si>
  <si>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</si>
  <si>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</si>
  <si>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</si>
  <si>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</si>
  <si>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</si>
  <si>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</si>
  <si>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</si>
  <si>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</si>
  <si>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</si>
  <si>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</si>
  <si>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</si>
  <si>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</si>
  <si>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</si>
  <si>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</si>
  <si>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</si>
  <si>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</si>
  <si>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</si>
  <si>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</si>
  <si>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</si>
  <si>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</si>
  <si>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</si>
  <si>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</si>
  <si>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</si>
  <si>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</si>
  <si>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</si>
  <si>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</si>
  <si>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</si>
  <si>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</si>
  <si>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</si>
  <si>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</si>
  <si>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</si>
  <si>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</si>
  <si>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</si>
  <si>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</si>
  <si>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</si>
  <si>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</si>
  <si>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</si>
  <si>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</si>
  <si>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</si>
  <si>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</si>
  <si>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</si>
  <si>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</si>
  <si>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</si>
  <si>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</si>
  <si>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</si>
  <si>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</si>
  <si>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</si>
  <si>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</si>
  <si>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</si>
  <si>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</si>
  <si>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</si>
  <si>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</si>
  <si>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</si>
  <si>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</si>
  <si>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</si>
  <si>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</si>
  <si>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</si>
  <si>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</si>
  <si>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</si>
  <si>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</si>
  <si>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</si>
  <si>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</si>
  <si>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</si>
  <si>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</si>
  <si>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</si>
  <si>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</si>
  <si>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</si>
  <si>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</si>
  <si>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</si>
  <si>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</si>
  <si>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</si>
  <si>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</si>
  <si>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</si>
  <si>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</si>
  <si>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</si>
  <si>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</si>
  <si>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</si>
  <si>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</si>
  <si>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</si>
  <si>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</si>
  <si>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</si>
  <si>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</si>
  <si>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</si>
  <si>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</si>
  <si>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</si>
  <si>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</si>
  <si>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</si>
  <si>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</si>
  <si>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</si>
  <si>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</si>
  <si>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</si>
  <si>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</si>
  <si>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</si>
  <si>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</si>
  <si>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</si>
  <si>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</si>
  <si>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</si>
  <si>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</si>
  <si>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</si>
  <si>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</si>
  <si>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</si>
  <si>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</si>
  <si>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</si>
  <si>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</si>
  <si>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</si>
  <si>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</si>
  <si>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</si>
  <si>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</si>
  <si>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</si>
  <si>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</si>
  <si>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</si>
  <si>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</si>
  <si>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</si>
  <si>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</si>
  <si>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</si>
  <si>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</si>
  <si>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</si>
  <si>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</si>
  <si>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</si>
  <si>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</si>
  <si>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</si>
  <si>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</si>
  <si>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</si>
  <si>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</si>
  <si>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</si>
  <si>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</si>
  <si>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</si>
  <si>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</si>
  <si>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</si>
  <si>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</si>
  <si>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</si>
  <si>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</si>
  <si>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</si>
  <si>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</si>
  <si>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</si>
  <si>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</si>
  <si>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</si>
  <si>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</si>
  <si>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</si>
  <si>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</si>
  <si>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</si>
  <si>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</si>
  <si>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</si>
  <si>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</si>
  <si>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</si>
  <si>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</si>
  <si>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</si>
  <si>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</si>
  <si>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</si>
  <si>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</si>
  <si>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</si>
  <si>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</si>
  <si>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</si>
  <si>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</si>
  <si>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</si>
  <si>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</si>
  <si>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</si>
  <si>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</si>
  <si>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</si>
  <si>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</si>
  <si>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</si>
  <si>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</si>
  <si>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</si>
  <si>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</si>
  <si>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</si>
  <si>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</si>
  <si>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</si>
  <si>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</si>
  <si>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</si>
  <si>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</si>
  <si>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</si>
  <si>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</si>
  <si>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</si>
  <si>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</si>
  <si>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</si>
  <si>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</si>
  <si>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</si>
  <si>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</si>
  <si>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</si>
  <si>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</si>
  <si>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</si>
  <si>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</si>
  <si>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</si>
  <si>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</si>
  <si>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</si>
  <si>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</si>
  <si>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</si>
  <si>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</si>
  <si>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</si>
  <si>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</si>
  <si>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</si>
  <si>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</si>
  <si>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</si>
  <si>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</si>
  <si>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</si>
  <si>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</si>
  <si>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</si>
  <si>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</si>
  <si>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</si>
  <si>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</si>
  <si>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</si>
  <si>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</si>
  <si>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</si>
  <si>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</si>
  <si>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</si>
  <si>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</si>
  <si>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</si>
  <si>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</si>
  <si>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</si>
  <si>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</si>
  <si>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</si>
  <si>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</si>
  <si>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</si>
  <si>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</si>
  <si>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</si>
  <si>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</si>
  <si>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</si>
  <si>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</si>
  <si>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</si>
  <si>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</si>
  <si>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</si>
  <si>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</si>
  <si>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</si>
  <si>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</si>
  <si>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</si>
  <si>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</si>
  <si>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</si>
  <si>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</si>
  <si>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</si>
  <si>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</si>
  <si>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</si>
  <si>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</si>
  <si>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</si>
  <si>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</si>
  <si>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</si>
  <si>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</si>
  <si>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</si>
  <si>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</si>
  <si>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</si>
  <si>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</si>
  <si>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</si>
  <si>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</si>
  <si>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</si>
  <si>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</si>
  <si>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</si>
  <si>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</si>
  <si>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</si>
  <si>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</si>
  <si>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</si>
  <si>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</si>
  <si>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</si>
  <si>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</si>
  <si>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</si>
  <si>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</si>
  <si>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</si>
  <si>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</si>
  <si>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</si>
  <si>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</si>
  <si>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</si>
  <si>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</si>
  <si>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</si>
  <si>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</si>
  <si>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</si>
  <si>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</si>
  <si>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</si>
  <si>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</si>
  <si>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</si>
  <si>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</si>
  <si>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</si>
  <si>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</si>
  <si>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</si>
  <si>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</si>
  <si>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</si>
  <si>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</si>
  <si>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</si>
  <si>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</si>
  <si>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</si>
  <si>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</si>
  <si>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</si>
  <si>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</si>
  <si>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</si>
  <si>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</si>
  <si>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</si>
  <si>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</si>
  <si>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</si>
  <si>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</si>
  <si>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</si>
  <si>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</si>
  <si>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</si>
  <si>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</si>
  <si>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</si>
  <si>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</si>
  <si>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</si>
  <si>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</si>
  <si>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</si>
  <si>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</si>
  <si>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</si>
  <si>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</si>
  <si>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</si>
  <si>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</si>
  <si>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</si>
  <si>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</si>
  <si>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</si>
  <si>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</si>
  <si>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</si>
  <si>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</si>
  <si>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</si>
  <si>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</si>
  <si>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</si>
  <si>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</si>
  <si>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</si>
  <si>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</si>
  <si>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</si>
  <si>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</si>
  <si>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</si>
  <si>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</si>
  <si>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</si>
  <si>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</si>
  <si>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</si>
  <si>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</si>
  <si>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</si>
  <si>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</si>
  <si>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</si>
  <si>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</si>
  <si>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</si>
  <si>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</si>
  <si>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</si>
  <si>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</si>
  <si>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</si>
  <si>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</si>
  <si>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</si>
  <si>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</si>
  <si>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</si>
  <si>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</si>
  <si>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</si>
  <si>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</si>
  <si>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</si>
  <si>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</si>
  <si>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</si>
  <si>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</si>
  <si>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</si>
  <si>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</si>
  <si>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</si>
  <si>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</si>
  <si>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</si>
  <si>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</si>
  <si>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</si>
  <si>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</si>
  <si>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</si>
  <si>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</si>
  <si>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</si>
  <si>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</si>
  <si>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</si>
  <si>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</si>
  <si>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</si>
  <si>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</si>
  <si>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</si>
  <si>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</si>
  <si>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</si>
  <si>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</si>
  <si>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</si>
  <si>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</si>
  <si>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</si>
  <si>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</si>
  <si>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</si>
  <si>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</si>
  <si>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</si>
  <si>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</si>
  <si>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</si>
  <si>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</si>
  <si>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</si>
  <si>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</si>
  <si>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</si>
  <si>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</si>
  <si>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</si>
  <si>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</si>
  <si>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</si>
  <si>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</si>
  <si>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</si>
  <si>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</si>
  <si>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</si>
  <si>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</si>
  <si>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</si>
  <si>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</si>
  <si>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</si>
  <si>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</si>
  <si>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</si>
  <si>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</si>
  <si>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</si>
  <si>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</si>
  <si>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</si>
  <si>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</si>
  <si>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</si>
  <si>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</si>
  <si>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</si>
  <si>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</si>
  <si>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</si>
  <si>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</si>
  <si>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</si>
  <si>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</si>
  <si>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</si>
  <si>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</si>
  <si>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</si>
  <si>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</si>
  <si>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</si>
  <si>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</si>
  <si>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</si>
  <si>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</si>
  <si>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</si>
  <si>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</si>
  <si>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</si>
  <si>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</si>
  <si>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</si>
  <si>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</si>
  <si>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</si>
  <si>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</si>
  <si>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</si>
  <si>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</si>
  <si>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</si>
  <si>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</si>
  <si>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</si>
  <si>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</si>
  <si>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</si>
  <si>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</si>
  <si>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</si>
  <si>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</si>
  <si>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</si>
  <si>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</si>
  <si>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</si>
  <si>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</si>
  <si>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</si>
  <si>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</si>
  <si>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</si>
  <si>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</si>
  <si>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</si>
  <si>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</si>
  <si>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</si>
  <si>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</si>
  <si>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</si>
  <si>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</si>
  <si>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</si>
  <si>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</si>
  <si>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</si>
  <si>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</si>
  <si>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</si>
  <si>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</si>
  <si>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</si>
  <si>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</si>
  <si>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</si>
  <si>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</si>
  <si>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</si>
  <si>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</si>
  <si>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</si>
  <si>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</si>
  <si>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</si>
  <si>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</si>
  <si>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</si>
  <si>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</si>
  <si>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</si>
  <si>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</si>
  <si>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</si>
  <si>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</si>
  <si>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</si>
  <si>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</si>
  <si>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</si>
  <si>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</si>
  <si>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</si>
  <si>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</si>
  <si>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</si>
  <si>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</si>
  <si>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</si>
  <si>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</si>
  <si>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</si>
  <si>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</si>
  <si>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</si>
  <si>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</si>
  <si>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</si>
  <si>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</si>
  <si>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</si>
  <si>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</si>
  <si>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</si>
  <si>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</si>
  <si>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</si>
  <si>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</si>
  <si>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</si>
  <si>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</si>
  <si>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</si>
  <si>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</si>
  <si>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</si>
  <si>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</si>
  <si>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</si>
  <si>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</si>
  <si>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</si>
  <si>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</si>
  <si>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</si>
  <si>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</si>
  <si>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</si>
  <si>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</si>
  <si>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</si>
  <si>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</si>
  <si>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</si>
  <si>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</si>
  <si>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</si>
  <si>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</si>
  <si>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</si>
  <si>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</si>
  <si>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</si>
  <si>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</si>
  <si>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</si>
  <si>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</si>
  <si>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</si>
  <si>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</si>
  <si>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</si>
  <si>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</si>
  <si>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</si>
  <si>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</si>
  <si>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</si>
  <si>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</si>
  <si>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</si>
  <si>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</si>
  <si>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</si>
  <si>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</si>
  <si>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</si>
  <si>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</si>
  <si>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</si>
  <si>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</si>
  <si>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</si>
  <si>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</si>
  <si>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</si>
  <si>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</si>
  <si>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</si>
  <si>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</si>
  <si>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</si>
  <si>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</si>
  <si>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</si>
  <si>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</si>
  <si>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</si>
  <si>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</si>
  <si>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</si>
  <si>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</si>
  <si>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</si>
  <si>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</si>
  <si>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</si>
  <si>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</si>
  <si>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</si>
  <si>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</si>
  <si>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</si>
  <si>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</si>
  <si>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</si>
  <si>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</si>
  <si>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</si>
  <si>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</si>
  <si>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</si>
  <si>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</si>
  <si>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</si>
  <si>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</si>
  <si>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</si>
  <si>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</si>
  <si>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</si>
  <si>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</si>
  <si>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</si>
  <si>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</si>
  <si>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</si>
  <si>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</si>
  <si>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</si>
  <si>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</si>
  <si>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</si>
  <si>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</si>
  <si>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</si>
  <si>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</si>
  <si>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</si>
  <si>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</si>
  <si>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</si>
  <si>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</si>
  <si>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</si>
  <si>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</si>
  <si>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</si>
  <si>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</si>
  <si>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</si>
  <si>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</si>
  <si>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</si>
  <si>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</si>
  <si>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</si>
  <si>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</si>
  <si>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</si>
  <si>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</si>
  <si>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</si>
  <si>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</si>
  <si>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</si>
  <si>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</si>
  <si>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</si>
  <si>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</si>
  <si>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</si>
  <si>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</si>
  <si>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</si>
  <si>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</si>
  <si>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</si>
  <si>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</si>
  <si>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</si>
  <si>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</si>
  <si>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</si>
  <si>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</si>
  <si>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</si>
  <si>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</si>
  <si>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</si>
  <si>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</si>
  <si>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</si>
  <si>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</si>
  <si>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</si>
  <si>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</si>
  <si>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</si>
  <si>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</si>
  <si>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</si>
  <si>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</si>
  <si>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</si>
  <si>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</si>
  <si>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</si>
  <si>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</si>
  <si>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</si>
  <si>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</si>
  <si>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</si>
  <si>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</si>
  <si>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</si>
  <si>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</si>
  <si>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</si>
  <si>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</si>
  <si>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</si>
  <si>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</si>
  <si>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</si>
  <si>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</si>
  <si>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</si>
  <si>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</si>
  <si>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</si>
  <si>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</si>
  <si>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</si>
  <si>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</si>
  <si>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</si>
  <si>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</si>
  <si>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</si>
  <si>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</si>
  <si>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</si>
  <si>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</si>
  <si>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</si>
  <si>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</si>
  <si>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</si>
  <si>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</si>
  <si>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</si>
  <si>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</si>
  <si>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</si>
  <si>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</si>
  <si>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</si>
  <si>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</si>
  <si>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</si>
  <si>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</si>
  <si>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</si>
  <si>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</si>
  <si>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</si>
  <si>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</si>
  <si>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</si>
  <si>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</si>
  <si>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</si>
  <si>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</si>
  <si>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</si>
  <si>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</si>
  <si>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</si>
  <si>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</si>
  <si>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</si>
  <si>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</si>
  <si>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</si>
  <si>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</si>
  <si>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</si>
  <si>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</si>
  <si>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</si>
  <si>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</si>
  <si>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</si>
  <si>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</si>
  <si>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</si>
  <si>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</si>
  <si>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</si>
  <si>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</si>
  <si>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</si>
  <si>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</si>
  <si>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</si>
  <si>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</si>
  <si>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</si>
  <si>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</si>
  <si>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</si>
  <si>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</si>
  <si>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</si>
  <si>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</si>
  <si>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</si>
  <si>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</si>
  <si>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</si>
  <si>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</si>
  <si>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</si>
  <si>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</si>
  <si>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</si>
  <si>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</si>
  <si>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</si>
  <si>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</si>
  <si>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</si>
  <si>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</si>
  <si>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</si>
  <si>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</si>
  <si>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</si>
  <si>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</si>
  <si>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</si>
  <si>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</si>
  <si>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</si>
  <si>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</si>
  <si>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</si>
  <si>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</si>
  <si>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</si>
  <si>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</si>
  <si>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</si>
  <si>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</si>
  <si>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</si>
  <si>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</si>
  <si>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</si>
  <si>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</si>
  <si>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</si>
  <si>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</si>
  <si>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</si>
  <si>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</si>
  <si>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</si>
  <si>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</si>
  <si>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</si>
  <si>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</si>
  <si>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</si>
  <si>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</si>
  <si>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</si>
  <si>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</si>
  <si>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</si>
  <si>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</si>
  <si>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</si>
  <si>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</si>
  <si>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</si>
  <si>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</si>
  <si>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</si>
  <si>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</si>
  <si>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</si>
  <si>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</si>
  <si>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</si>
  <si>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</si>
  <si>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</si>
  <si>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</si>
  <si>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</si>
  <si>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</si>
  <si>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</si>
  <si>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</si>
  <si>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</si>
  <si>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</si>
  <si>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</si>
  <si>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</si>
  <si>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</si>
  <si>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</si>
  <si>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</si>
  <si>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</si>
  <si>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</si>
  <si>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</si>
  <si>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</si>
  <si>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</si>
  <si>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</si>
  <si>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</si>
  <si>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</si>
  <si>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</si>
  <si>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</si>
  <si>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</si>
  <si>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</si>
  <si>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</si>
  <si>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</si>
  <si>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</si>
  <si>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</si>
  <si>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</si>
  <si>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</si>
  <si>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</si>
  <si>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</si>
  <si>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</si>
  <si>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</si>
  <si>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</si>
  <si>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</si>
  <si>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</si>
  <si>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</si>
  <si>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</si>
  <si>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</si>
  <si>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</si>
  <si>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</si>
  <si>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</si>
  <si>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</si>
  <si>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</si>
  <si>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</si>
  <si>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</si>
  <si>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</si>
  <si>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</si>
  <si>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</si>
  <si>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</si>
  <si>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</si>
  <si>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</si>
  <si>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</si>
  <si>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</si>
  <si>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</si>
  <si>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</si>
  <si>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</si>
  <si>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</si>
  <si>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</si>
  <si>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</si>
  <si>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</si>
  <si>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</si>
  <si>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</si>
  <si>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</si>
  <si>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</si>
  <si>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</si>
  <si>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</si>
  <si>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</si>
  <si>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</si>
  <si>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</si>
  <si>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</si>
  <si>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</si>
  <si>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</si>
  <si>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</si>
  <si>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</si>
  <si>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</si>
  <si>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</si>
  <si>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</si>
  <si>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</si>
  <si>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</si>
  <si>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</si>
  <si>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</si>
  <si>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</si>
  <si>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</si>
  <si>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</si>
  <si>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</si>
  <si>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</si>
  <si>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</si>
  <si>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</si>
  <si>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</si>
  <si>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</si>
  <si>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</si>
  <si>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</si>
  <si>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</si>
  <si>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</si>
  <si>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</si>
  <si>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</si>
  <si>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</si>
  <si>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</si>
  <si>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</si>
  <si>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</si>
  <si>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</si>
  <si>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</si>
  <si>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</si>
  <si>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</si>
  <si>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</si>
  <si>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</si>
  <si>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</si>
  <si>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</si>
  <si>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</si>
  <si>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</si>
  <si>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</si>
  <si>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</si>
  <si>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</si>
  <si>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</si>
  <si>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</si>
  <si>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</si>
  <si>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</si>
  <si>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</si>
  <si>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</si>
  <si>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</si>
  <si>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</si>
  <si>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</si>
  <si>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</si>
  <si>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</si>
  <si>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</si>
  <si>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</si>
  <si>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</si>
  <si>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</si>
  <si>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</si>
  <si>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</si>
  <si>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</si>
  <si>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</si>
  <si>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</si>
  <si>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</si>
  <si>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</si>
  <si>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</si>
  <si>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</si>
  <si>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</si>
  <si>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</si>
  <si>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</si>
  <si>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</si>
  <si>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</si>
  <si>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</si>
  <si>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</si>
  <si>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</si>
  <si>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</si>
  <si>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</si>
  <si>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</si>
  <si>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</si>
  <si>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</si>
  <si>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</si>
  <si>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</si>
  <si>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</si>
  <si>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</si>
  <si>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</si>
  <si>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</si>
  <si>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</si>
  <si>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</si>
  <si>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</si>
  <si>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</si>
  <si>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</si>
  <si>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</si>
  <si>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</si>
  <si>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</si>
  <si>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</si>
  <si>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</si>
  <si>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</si>
  <si>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</si>
  <si>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</si>
  <si>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</si>
  <si>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</si>
  <si>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</si>
  <si>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</si>
  <si>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</si>
  <si>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</si>
  <si>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</si>
  <si>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</si>
  <si>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</si>
  <si>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</si>
  <si>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</si>
  <si>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</si>
  <si>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</si>
  <si>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</si>
  <si>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</si>
  <si>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</si>
  <si>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</si>
  <si>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</si>
  <si>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</si>
  <si>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</si>
  <si>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</si>
  <si>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</si>
  <si>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</si>
  <si>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</si>
  <si>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</si>
  <si>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</si>
  <si>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</si>
  <si>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</si>
  <si>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</si>
  <si>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</si>
  <si>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</si>
  <si>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</si>
  <si>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</si>
  <si>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</si>
  <si>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</si>
  <si>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</si>
  <si>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</si>
  <si>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</si>
  <si>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</si>
  <si>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</si>
  <si>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</si>
  <si>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</si>
  <si>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</si>
  <si>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</si>
  <si>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</si>
  <si>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</si>
  <si>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</si>
  <si>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</si>
  <si>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</si>
  <si>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</si>
  <si>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</si>
  <si>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</si>
  <si>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</si>
  <si>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</si>
  <si>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</si>
  <si>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</si>
  <si>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</si>
  <si>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</si>
  <si>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</si>
  <si>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</si>
  <si>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</si>
  <si>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</si>
  <si>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</si>
  <si>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</si>
  <si>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</si>
  <si>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</si>
  <si>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</si>
  <si>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</si>
  <si>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</si>
  <si>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</si>
  <si>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</si>
  <si>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</si>
  <si>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</si>
  <si>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</si>
  <si>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</si>
  <si>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</si>
  <si>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</si>
  <si>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</si>
  <si>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</si>
  <si>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</si>
  <si>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</si>
  <si>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</si>
  <si>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</si>
  <si>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</si>
  <si>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</si>
  <si>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</si>
  <si>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</si>
  <si>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</si>
  <si>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</si>
  <si>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</si>
  <si>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</si>
  <si>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</si>
  <si>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</si>
  <si>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</si>
  <si>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</si>
  <si>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</si>
  <si>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</si>
  <si>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</si>
  <si>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</si>
  <si>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</si>
  <si>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</si>
  <si>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</si>
  <si>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</si>
  <si>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</si>
  <si>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</si>
  <si>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</si>
  <si>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</si>
  <si>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</si>
  <si>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</si>
  <si>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</si>
  <si>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</si>
  <si>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</si>
  <si>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</si>
  <si>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</si>
  <si>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</si>
  <si>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</si>
  <si>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</si>
  <si>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</si>
  <si>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</si>
  <si>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</si>
  <si>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</si>
  <si>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</si>
  <si>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</si>
  <si>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</si>
  <si>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</si>
  <si>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</si>
  <si>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</si>
  <si>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</si>
  <si>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</si>
  <si>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</si>
  <si>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</si>
  <si>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</si>
  <si>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</si>
  <si>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</si>
  <si>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</si>
  <si>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</si>
  <si>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</si>
  <si>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</si>
  <si>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</si>
  <si>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</si>
  <si>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</si>
  <si>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</si>
  <si>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</si>
  <si>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</si>
  <si>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</si>
  <si>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</si>
  <si>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</si>
  <si>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</si>
  <si>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</si>
  <si>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</si>
  <si>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</si>
  <si>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</si>
  <si>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</si>
  <si>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</si>
  <si>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</si>
  <si>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</si>
  <si>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</si>
  <si>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</si>
  <si>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</si>
  <si>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</si>
  <si>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</si>
  <si>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</si>
  <si>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</si>
  <si>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</si>
  <si>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</si>
  <si>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</si>
  <si>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</si>
  <si>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</si>
  <si>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</si>
  <si>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</si>
  <si>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</si>
  <si>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</si>
  <si>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</si>
  <si>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</si>
  <si>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</si>
  <si>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</si>
  <si>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</si>
  <si>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</si>
  <si>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</si>
  <si>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</si>
  <si>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</si>
  <si>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</si>
  <si>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</si>
  <si>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</si>
  <si>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</si>
  <si>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</si>
  <si>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</si>
  <si>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</si>
  <si>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</si>
  <si>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</si>
  <si>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</si>
  <si>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</si>
  <si>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</si>
  <si>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</si>
  <si>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</si>
  <si>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</si>
  <si>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</si>
  <si>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</si>
  <si>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</si>
  <si>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</si>
  <si>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</si>
  <si>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</si>
  <si>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</si>
  <si>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</si>
  <si>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</si>
  <si>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</si>
  <si>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</si>
  <si>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</si>
  <si>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</si>
  <si>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</si>
  <si>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</si>
  <si>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</si>
  <si>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</si>
  <si>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</si>
  <si>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</si>
  <si>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</si>
  <si>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</si>
  <si>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</si>
  <si>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</si>
  <si>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</si>
  <si>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</si>
  <si>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</si>
  <si>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</si>
  <si>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</si>
  <si>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</si>
  <si>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</si>
  <si>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</si>
  <si>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</si>
  <si>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</si>
  <si>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</si>
  <si>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</si>
  <si>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</si>
  <si>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</si>
  <si>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</si>
  <si>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</si>
  <si>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</si>
  <si>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</si>
  <si>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</si>
  <si>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</si>
  <si>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</si>
  <si>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</si>
  <si>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</si>
  <si>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</si>
  <si>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</si>
  <si>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</si>
  <si>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</si>
  <si>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</si>
  <si>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</si>
  <si>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</si>
  <si>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</si>
  <si>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</si>
  <si>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</si>
  <si>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</si>
  <si>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</si>
  <si>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</si>
  <si>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</si>
  <si>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</si>
  <si>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</si>
  <si>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</si>
  <si>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</si>
  <si>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</si>
  <si>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</si>
  <si>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</si>
  <si>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</si>
  <si>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</si>
  <si>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</si>
  <si>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</si>
  <si>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</si>
  <si>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</si>
  <si>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</si>
  <si>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</si>
  <si>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</si>
  <si>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</si>
  <si>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</si>
  <si>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</si>
  <si>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</si>
  <si>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</si>
  <si>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</si>
  <si>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</si>
  <si>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</si>
  <si>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</si>
  <si>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</si>
  <si>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</si>
  <si>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</si>
  <si>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</si>
  <si>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</si>
  <si>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</si>
  <si>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</si>
  <si>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</si>
  <si>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</si>
  <si>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</si>
  <si>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</si>
  <si>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</si>
  <si>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</si>
  <si>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</si>
  <si>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</si>
  <si>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</si>
  <si>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</si>
  <si>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</si>
  <si>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</si>
  <si>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</si>
  <si>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</si>
  <si>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</si>
  <si>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</si>
  <si>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</si>
  <si>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</si>
  <si>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</si>
  <si>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</si>
  <si>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</si>
  <si>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</si>
  <si>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</si>
  <si>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</si>
  <si>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</si>
  <si>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</si>
  <si>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</si>
  <si>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</si>
  <si>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</si>
  <si>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</si>
  <si>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</si>
  <si>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</si>
  <si>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</si>
  <si>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</si>
  <si>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</si>
  <si>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</si>
  <si>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</si>
  <si>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</si>
  <si>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</si>
  <si>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</si>
  <si>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</si>
  <si>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</si>
  <si>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</si>
  <si>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</si>
  <si>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</si>
  <si>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</si>
  <si>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</si>
  <si>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</si>
  <si>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</si>
  <si>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</si>
  <si>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</si>
  <si>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</si>
  <si>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</si>
  <si>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</si>
  <si>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</si>
  <si>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</si>
  <si>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</si>
  <si>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</si>
  <si>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</si>
  <si>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</si>
  <si>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</si>
  <si>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</si>
  <si>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</si>
  <si>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</si>
  <si>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</si>
  <si>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</si>
  <si>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</si>
  <si>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</si>
  <si>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</si>
  <si>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</si>
  <si>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</si>
  <si>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</si>
  <si>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</si>
  <si>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</si>
  <si>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</si>
  <si>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</si>
  <si>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</si>
  <si>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</si>
  <si>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</si>
  <si>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</si>
  <si>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</si>
  <si>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</si>
  <si>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</si>
  <si>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</si>
  <si>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</si>
  <si>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</si>
  <si>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</si>
  <si>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</si>
  <si>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</si>
  <si>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</si>
  <si>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</si>
  <si>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</si>
  <si>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</si>
  <si>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</si>
  <si>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</si>
  <si>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</si>
  <si>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</si>
  <si>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</si>
  <si>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</si>
  <si>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</si>
  <si>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</si>
  <si>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</si>
  <si>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</si>
  <si>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</si>
  <si>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</si>
  <si>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</si>
  <si>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</si>
  <si>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</si>
  <si>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</si>
  <si>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</si>
  <si>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</si>
  <si>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</si>
  <si>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</si>
  <si>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</si>
  <si>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</si>
  <si>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</si>
  <si>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</si>
  <si>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</si>
  <si>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</si>
  <si>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</si>
  <si>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</si>
  <si>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</si>
  <si>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</si>
  <si>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</si>
  <si>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</si>
  <si>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</si>
  <si>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</si>
  <si>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</si>
  <si>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</si>
  <si>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</si>
  <si>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</si>
  <si>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</si>
  <si>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</si>
  <si>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</si>
  <si>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</si>
  <si>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</si>
  <si>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</si>
  <si>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</si>
  <si>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</si>
  <si>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</si>
  <si>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</si>
  <si>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</si>
  <si>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</si>
  <si>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</si>
  <si>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</si>
  <si>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</si>
  <si>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</si>
  <si>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</si>
  <si>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</si>
  <si>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</si>
  <si>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</si>
  <si>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</si>
  <si>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</si>
  <si>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</si>
  <si>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</si>
  <si>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</si>
  <si>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</si>
  <si>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</si>
  <si>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</si>
  <si>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</si>
  <si>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</si>
  <si>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</si>
  <si>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</si>
  <si>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</si>
  <si>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</si>
  <si>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</si>
  <si>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</si>
  <si>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</si>
  <si>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</si>
  <si>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</si>
  <si>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</si>
  <si>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</si>
  <si>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</si>
  <si>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</si>
  <si>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</si>
  <si>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</si>
  <si>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</si>
  <si>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</si>
  <si>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</si>
  <si>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</si>
  <si>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</si>
  <si>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</si>
  <si>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</si>
  <si>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</si>
  <si>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</si>
  <si>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</si>
  <si>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</si>
  <si>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</si>
  <si>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</si>
  <si>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</si>
  <si>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</si>
  <si>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</si>
  <si>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</si>
  <si>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</si>
  <si>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</si>
  <si>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</si>
  <si>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</si>
  <si>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</si>
  <si>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</si>
  <si>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</si>
  <si>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</si>
  <si>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</si>
  <si>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</si>
  <si>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</si>
  <si>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</si>
  <si>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</si>
  <si>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</si>
  <si>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</si>
  <si>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</si>
  <si>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</si>
  <si>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</si>
  <si>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</si>
  <si>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</si>
  <si>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</si>
  <si>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</si>
  <si>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</si>
  <si>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</si>
  <si>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</si>
  <si>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</si>
  <si>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</si>
  <si>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</si>
  <si>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</si>
  <si>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</si>
  <si>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</si>
  <si>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</si>
  <si>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</si>
  <si>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</si>
  <si>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</si>
  <si>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</si>
  <si>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</si>
  <si>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</si>
  <si>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</si>
  <si>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</si>
  <si>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</si>
  <si>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</si>
  <si>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</si>
  <si>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</si>
  <si>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</si>
  <si>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</si>
  <si>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</si>
  <si>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</si>
  <si>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</si>
  <si>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</si>
  <si>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</si>
  <si>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</si>
  <si>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</si>
  <si>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</si>
  <si>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</si>
  <si>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</si>
  <si>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</si>
  <si>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</si>
  <si>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</si>
  <si>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</si>
  <si>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</si>
  <si>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</si>
  <si>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</si>
  <si>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</si>
  <si>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</si>
  <si>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</si>
  <si>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</si>
  <si>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</si>
  <si>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</si>
  <si>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</si>
  <si>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</si>
  <si>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</si>
  <si>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</si>
  <si>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</si>
  <si>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</si>
  <si>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</si>
  <si>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</si>
  <si>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</si>
  <si>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</si>
  <si>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</si>
  <si>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</si>
  <si>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</si>
  <si>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</si>
  <si>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</si>
  <si>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</si>
  <si>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</si>
  <si>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</si>
  <si>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</si>
  <si>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</si>
  <si>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</si>
  <si>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</si>
  <si>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</si>
  <si>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</si>
  <si>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</si>
  <si>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</si>
  <si>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</si>
  <si>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</si>
  <si>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</si>
  <si>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</si>
  <si>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</si>
  <si>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</si>
  <si>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</si>
  <si>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</si>
  <si>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</si>
  <si>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</si>
  <si>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</si>
  <si>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</si>
  <si>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</si>
  <si>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</si>
  <si>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</si>
  <si>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</si>
  <si>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</si>
  <si>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</si>
  <si>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</si>
  <si>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</si>
  <si>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</si>
  <si>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</si>
  <si>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</si>
  <si>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</si>
  <si>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</si>
  <si>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</si>
  <si>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</si>
  <si>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</si>
  <si>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</si>
  <si>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</si>
  <si>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</si>
  <si>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</si>
  <si>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</si>
  <si>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</si>
  <si>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</si>
  <si>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</si>
  <si>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</si>
  <si>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</si>
  <si>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</si>
  <si>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</si>
  <si>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</si>
  <si>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</si>
  <si>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</si>
  <si>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</si>
  <si>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</si>
  <si>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</si>
  <si>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</si>
  <si>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</si>
  <si>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</si>
  <si>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</si>
  <si>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</si>
  <si>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</si>
  <si>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</si>
  <si>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</si>
  <si>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</si>
  <si>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</si>
  <si>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</si>
  <si>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</si>
  <si>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</si>
  <si>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</si>
  <si>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</si>
  <si>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</si>
  <si>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</si>
  <si>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</si>
  <si>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</si>
  <si>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</si>
  <si>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</si>
  <si>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</si>
  <si>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</si>
  <si>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</si>
  <si>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</si>
  <si>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</si>
  <si>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</si>
  <si>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</si>
  <si>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</si>
  <si>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</si>
  <si>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</si>
  <si>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</si>
  <si>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</si>
  <si>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</si>
  <si>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</si>
  <si>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</si>
  <si>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</si>
  <si>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</si>
  <si>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</si>
  <si>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</si>
  <si>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</si>
  <si>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</si>
  <si>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</si>
  <si>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</si>
  <si>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</si>
  <si>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</si>
  <si>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</si>
  <si>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</si>
  <si>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</si>
  <si>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</si>
  <si>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</si>
  <si>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</si>
  <si>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</si>
  <si>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</si>
  <si>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</si>
  <si>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</si>
  <si>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</si>
  <si>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</si>
  <si>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</si>
  <si>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</si>
  <si>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</si>
  <si>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</si>
  <si>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</si>
  <si>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</si>
  <si>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</si>
  <si>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</si>
  <si>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</si>
  <si>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</si>
  <si>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</si>
  <si>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</si>
  <si>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</si>
  <si>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</si>
  <si>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</si>
  <si>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</si>
  <si>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</si>
  <si>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</si>
  <si>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</si>
  <si>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</si>
  <si>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</si>
  <si>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</si>
  <si>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</si>
  <si>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</si>
  <si>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</si>
  <si>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</si>
  <si>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</si>
  <si>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</si>
  <si>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</si>
  <si>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</si>
  <si>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</si>
  <si>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</si>
  <si>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</si>
  <si>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</si>
  <si>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</si>
  <si>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</si>
  <si>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</si>
  <si>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</si>
  <si>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</si>
  <si>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</si>
  <si>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</si>
  <si>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</si>
  <si>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</si>
  <si>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</si>
  <si>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</si>
  <si>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</si>
  <si>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</si>
  <si>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</si>
  <si>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</si>
  <si>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</si>
  <si>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</si>
  <si>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</si>
  <si>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</si>
  <si>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</si>
  <si>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</si>
  <si>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</si>
  <si>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</si>
  <si>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</si>
  <si>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</si>
  <si>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</si>
  <si>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</si>
  <si>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</si>
  <si>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</si>
  <si>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</si>
  <si>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</si>
  <si>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</si>
  <si>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</si>
  <si>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</si>
  <si>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</si>
  <si>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</si>
  <si>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</si>
  <si>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</si>
  <si>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</si>
  <si>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</si>
  <si>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</si>
  <si>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</si>
  <si>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</si>
  <si>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</si>
  <si>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</si>
  <si>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</si>
  <si>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</si>
  <si>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</si>
  <si>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</si>
  <si>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</si>
  <si>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</si>
  <si>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</si>
  <si>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</si>
  <si>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</si>
  <si>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</si>
  <si>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</si>
  <si>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</si>
  <si>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</si>
  <si>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</si>
  <si>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</si>
  <si>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</si>
  <si>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</si>
  <si>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</si>
  <si>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</si>
  <si>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</si>
  <si>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</si>
  <si>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</si>
  <si>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</si>
  <si>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</si>
  <si>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</si>
  <si>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</si>
  <si>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</si>
  <si>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</si>
  <si>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</si>
  <si>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</si>
  <si>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</si>
  <si>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</si>
  <si>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</si>
  <si>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</si>
  <si>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</si>
  <si>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</si>
  <si>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</si>
  <si>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</si>
  <si>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</si>
  <si>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</si>
  <si>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</si>
  <si>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</si>
  <si>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</si>
  <si>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</si>
  <si>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</si>
  <si>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</si>
  <si>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</si>
  <si>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</si>
  <si>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</si>
  <si>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</si>
  <si>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</si>
  <si>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</si>
  <si>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</si>
  <si>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</si>
  <si>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</si>
  <si>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</si>
  <si>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</si>
  <si>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</si>
  <si>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</si>
  <si>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</si>
  <si>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</si>
  <si>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</si>
  <si>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</si>
  <si>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</si>
  <si>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</si>
  <si>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</si>
  <si>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</si>
  <si>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</si>
  <si>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</si>
  <si>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</si>
  <si>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</si>
  <si>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</si>
  <si>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</si>
  <si>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</si>
  <si>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</si>
  <si>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</si>
  <si>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</si>
  <si>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</si>
  <si>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</si>
  <si>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</si>
  <si>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</si>
  <si>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</si>
  <si>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</si>
  <si>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</si>
  <si>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</si>
  <si>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</si>
  <si>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</si>
  <si>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</si>
  <si>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</si>
  <si>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</si>
  <si>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</si>
  <si>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</si>
  <si>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</si>
  <si>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</si>
  <si>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</si>
  <si>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</si>
  <si>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</si>
  <si>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</si>
  <si>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</si>
  <si>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</si>
  <si>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</si>
  <si>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</si>
  <si>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</si>
  <si>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</si>
  <si>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</si>
  <si>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</si>
  <si>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</si>
  <si>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</si>
  <si>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</si>
  <si>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</si>
  <si>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</si>
  <si>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</si>
  <si>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</si>
  <si>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</si>
  <si>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</si>
  <si>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</si>
  <si>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</si>
  <si>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</si>
  <si>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</si>
  <si>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</si>
  <si>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</si>
  <si>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</si>
  <si>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</si>
  <si>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</si>
  <si>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</si>
  <si>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</si>
  <si>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</si>
  <si>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</si>
  <si>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</si>
  <si>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</si>
  <si>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</si>
  <si>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</si>
  <si>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</si>
  <si>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</si>
  <si>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</si>
  <si>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</si>
  <si>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</si>
  <si>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</si>
  <si>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</si>
  <si>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</si>
  <si>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</si>
  <si>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</si>
  <si>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</si>
  <si>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</si>
  <si>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</si>
  <si>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</si>
  <si>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</si>
  <si>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</si>
  <si>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</si>
  <si>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</si>
  <si>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</si>
  <si>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</si>
  <si>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</si>
  <si>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</si>
  <si>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</si>
  <si>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</si>
  <si>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</si>
  <si>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</si>
  <si>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</si>
  <si>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</si>
  <si>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</si>
  <si>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</si>
  <si>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</si>
  <si>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</si>
  <si>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</si>
  <si>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</si>
  <si>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</si>
  <si>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</si>
  <si>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</si>
  <si>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</si>
  <si>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</si>
  <si>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</si>
  <si>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</si>
  <si>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</si>
  <si>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</si>
  <si>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</si>
  <si>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</si>
  <si>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</si>
  <si>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</si>
  <si>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</si>
  <si>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</si>
  <si>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</si>
  <si>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</si>
  <si>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</si>
  <si>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</si>
  <si>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</si>
  <si>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</si>
  <si>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</si>
  <si>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</si>
  <si>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</si>
  <si>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</si>
  <si>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</si>
  <si>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</si>
  <si>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</si>
  <si>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</si>
  <si>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</si>
  <si>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</si>
  <si>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</si>
  <si>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</si>
  <si>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</si>
  <si>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</si>
  <si>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</si>
  <si>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</si>
  <si>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</si>
  <si>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</si>
  <si>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</si>
  <si>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</si>
  <si>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</si>
  <si>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</si>
  <si>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</si>
  <si>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</si>
  <si>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</si>
  <si>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</si>
  <si>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</si>
  <si>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</si>
  <si>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</si>
  <si>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</si>
  <si>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</si>
  <si>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</si>
  <si>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</si>
  <si>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</si>
  <si>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</si>
  <si>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</si>
  <si>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</si>
  <si>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</si>
  <si>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</si>
  <si>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</si>
  <si>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</si>
  <si>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</si>
  <si>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</si>
  <si>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</si>
  <si>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</si>
  <si>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</si>
  <si>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</si>
  <si>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</si>
  <si>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</si>
  <si>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</si>
  <si>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</si>
  <si>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</si>
  <si>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</si>
  <si>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</si>
  <si>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</si>
  <si>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</si>
  <si>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</si>
  <si>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</si>
  <si>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</si>
  <si>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</si>
  <si>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</si>
  <si>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</si>
  <si>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</si>
  <si>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</si>
  <si>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</si>
  <si>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</si>
  <si>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</si>
  <si>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</si>
  <si>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</si>
  <si>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</si>
  <si>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</si>
  <si>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</si>
  <si>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</si>
  <si>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</si>
  <si>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</si>
  <si>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</si>
  <si>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</si>
  <si>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</si>
  <si>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</si>
  <si>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</si>
  <si>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</si>
  <si>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</si>
  <si>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</si>
  <si>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</si>
  <si>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</si>
  <si>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</si>
  <si>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</si>
  <si>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</si>
  <si>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</si>
  <si>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</si>
  <si>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</si>
  <si>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</si>
  <si>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</si>
  <si>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</si>
  <si>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</si>
  <si>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</si>
  <si>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</si>
  <si>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</si>
  <si>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</si>
  <si>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</si>
  <si>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</si>
  <si>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</si>
  <si>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</si>
  <si>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</si>
  <si>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</si>
  <si>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</si>
  <si>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</si>
  <si>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</si>
  <si>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</si>
  <si>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</si>
  <si>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</si>
  <si>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</si>
  <si>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</si>
  <si>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</si>
  <si>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</si>
  <si>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</si>
  <si>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</si>
  <si>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</si>
  <si>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</si>
  <si>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</si>
  <si>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</si>
  <si>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</si>
  <si>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</si>
  <si>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</si>
  <si>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</si>
  <si>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</si>
  <si>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</si>
  <si>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</si>
  <si>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</si>
  <si>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</si>
  <si>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</si>
  <si>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</si>
  <si>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</si>
  <si>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</si>
  <si>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</si>
  <si>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</si>
  <si>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</si>
  <si>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</si>
  <si>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</si>
  <si>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</si>
  <si>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</si>
  <si>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</si>
  <si>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</si>
  <si>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</si>
  <si>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</si>
  <si>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</si>
  <si>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</si>
  <si>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</si>
  <si>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</si>
  <si>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</si>
  <si>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</si>
  <si>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</si>
  <si>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</si>
  <si>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</si>
  <si>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</si>
  <si>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</si>
  <si>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</si>
  <si>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</si>
  <si>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</si>
  <si>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</si>
  <si>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</si>
  <si>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</si>
  <si>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</si>
  <si>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</si>
  <si>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</si>
  <si>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</si>
  <si>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</si>
  <si>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</si>
  <si>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</si>
  <si>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</si>
  <si>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</si>
  <si>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</si>
  <si>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</si>
  <si>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</si>
  <si>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</si>
  <si>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</si>
  <si>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</si>
  <si>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</si>
  <si>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</si>
  <si>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</si>
  <si>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</si>
  <si>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</si>
  <si>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</si>
  <si>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</si>
  <si>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</si>
  <si>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</si>
  <si>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</si>
  <si>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</si>
  <si>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</si>
  <si>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</si>
  <si>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</si>
  <si>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</si>
  <si>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</si>
  <si>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</si>
  <si>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</si>
  <si>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</si>
  <si>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</si>
  <si>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</si>
  <si>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</si>
  <si>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</si>
  <si>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</si>
  <si>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</si>
  <si>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</si>
  <si>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</si>
  <si>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</si>
  <si>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</si>
  <si>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</si>
  <si>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</si>
  <si>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</si>
  <si>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</si>
  <si>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</si>
  <si>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</si>
  <si>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</si>
  <si>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</si>
  <si>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</si>
  <si>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</si>
  <si>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</si>
  <si>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</si>
  <si>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</si>
  <si>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</si>
  <si>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</si>
  <si>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</si>
  <si>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</si>
  <si>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</si>
  <si>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</si>
  <si>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</si>
  <si>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</si>
  <si>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</si>
  <si>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</si>
  <si>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</si>
  <si>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</si>
  <si>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</si>
  <si>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</si>
  <si>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</si>
  <si>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</si>
  <si>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</si>
  <si>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</si>
  <si>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</si>
  <si>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</si>
  <si>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</si>
  <si>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</si>
  <si>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</si>
  <si>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</si>
  <si>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</si>
  <si>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</si>
  <si>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</si>
  <si>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</si>
  <si>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</si>
  <si>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</si>
  <si>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</si>
  <si>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</si>
  <si>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</si>
  <si>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</si>
  <si>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</si>
  <si>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</si>
  <si>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</si>
  <si>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</si>
  <si>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</si>
  <si>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</si>
  <si>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</si>
  <si>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</si>
  <si>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</si>
  <si>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</si>
  <si>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</si>
  <si>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</si>
  <si>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</si>
  <si>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</si>
  <si>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</si>
  <si>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</si>
  <si>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</si>
  <si>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</si>
  <si>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</si>
  <si>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</si>
  <si>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</si>
  <si>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</si>
  <si>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</si>
  <si>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</si>
  <si>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</si>
  <si>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</si>
  <si>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</si>
  <si>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</si>
  <si>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</si>
  <si>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</si>
  <si>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</si>
  <si>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</si>
  <si>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</si>
  <si>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</si>
  <si>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</si>
  <si>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</si>
  <si>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</si>
  <si>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</si>
  <si>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</si>
  <si>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</si>
  <si>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</si>
  <si>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</si>
  <si>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</si>
  <si>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</si>
  <si>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</si>
  <si>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</si>
  <si>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</si>
  <si>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</si>
  <si>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</si>
  <si>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</si>
  <si>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</si>
  <si>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</si>
  <si>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</si>
  <si>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</si>
  <si>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</si>
  <si>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</si>
  <si>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</si>
  <si>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</si>
  <si>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</si>
  <si>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</si>
  <si>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</si>
  <si>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</si>
  <si>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</si>
  <si>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</si>
  <si>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</si>
  <si>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</si>
  <si>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</si>
  <si>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</si>
  <si>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</si>
  <si>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</si>
  <si>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</si>
  <si>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</si>
  <si>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</si>
  <si>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</si>
  <si>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</si>
  <si>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</si>
  <si>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</si>
  <si>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</si>
  <si>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</si>
  <si>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</si>
  <si>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</si>
  <si>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</si>
  <si>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</si>
  <si>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</si>
  <si>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</si>
  <si>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</si>
  <si>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</si>
  <si>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</si>
  <si>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</si>
  <si>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</si>
  <si>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</si>
  <si>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</si>
  <si>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</si>
  <si>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</si>
  <si>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</si>
  <si>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</si>
  <si>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</si>
  <si>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</si>
  <si>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</si>
  <si>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</si>
  <si>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</si>
  <si>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</si>
  <si>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</si>
  <si>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</si>
  <si>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</si>
  <si>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</si>
  <si>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</si>
  <si>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</si>
  <si>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</si>
  <si>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</si>
  <si>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</si>
  <si>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</si>
  <si>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</si>
  <si>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</si>
  <si>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</si>
  <si>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</si>
  <si>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</si>
  <si>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</si>
  <si>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</si>
  <si>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</si>
  <si>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</si>
  <si>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</si>
  <si>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</si>
  <si>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</si>
  <si>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</si>
  <si>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</si>
  <si>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</si>
  <si>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</si>
  <si>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</si>
  <si>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</si>
  <si>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</si>
  <si>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</si>
  <si>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</si>
  <si>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</si>
  <si>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</si>
  <si>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</si>
  <si>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</si>
  <si>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</si>
  <si>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</si>
  <si>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</si>
  <si>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</si>
  <si>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</si>
  <si>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</si>
  <si>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</si>
  <si>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</si>
  <si>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</si>
  <si>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</si>
  <si>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</si>
  <si>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</si>
  <si>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</si>
  <si>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</si>
  <si>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</si>
  <si>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</si>
  <si>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</si>
  <si>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</si>
  <si>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</si>
  <si>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</si>
  <si>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</si>
  <si>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</si>
  <si>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</si>
  <si>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</si>
  <si>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</si>
  <si>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</si>
  <si>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</si>
  <si>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</si>
  <si>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</si>
  <si>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</si>
  <si>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</si>
  <si>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</si>
  <si>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</si>
  <si>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</si>
  <si>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</si>
  <si>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</si>
  <si>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</si>
  <si>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</si>
  <si>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</si>
  <si>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</si>
  <si>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</si>
  <si>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</si>
  <si>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</si>
  <si>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</si>
  <si>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</si>
  <si>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</si>
  <si>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</si>
  <si>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</si>
  <si>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</si>
  <si>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</si>
  <si>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</si>
  <si>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</si>
  <si>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</si>
  <si>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</si>
  <si>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</si>
  <si>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</si>
  <si>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</si>
  <si>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</si>
  <si>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</si>
  <si>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</si>
  <si>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</si>
  <si>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</si>
  <si>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</si>
  <si>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</si>
  <si>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</si>
  <si>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</si>
  <si>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</si>
  <si>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</si>
  <si>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</si>
  <si>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</si>
  <si>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</si>
  <si>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</si>
  <si>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</si>
  <si>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</si>
  <si>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</si>
  <si>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</si>
  <si>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</si>
  <si>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</si>
  <si>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</si>
  <si>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</si>
  <si>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</si>
  <si>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</si>
  <si>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</si>
  <si>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</si>
  <si>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</si>
  <si>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</si>
  <si>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</si>
  <si>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</si>
  <si>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</si>
  <si>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</si>
  <si>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</si>
  <si>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</si>
  <si>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</si>
  <si>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</si>
  <si>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</si>
  <si>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</si>
  <si>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</si>
  <si>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</si>
  <si>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</si>
  <si>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</si>
  <si>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</si>
  <si>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</si>
  <si>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</si>
  <si>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</si>
  <si>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</si>
  <si>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</si>
  <si>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</si>
  <si>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</si>
  <si>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</si>
  <si>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</si>
  <si>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</si>
  <si>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</si>
  <si>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</si>
  <si>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</si>
  <si>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</si>
  <si>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</si>
  <si>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</si>
  <si>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</si>
  <si>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</si>
  <si>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</si>
  <si>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</si>
  <si>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</si>
  <si>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</si>
  <si>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</si>
  <si>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</si>
  <si>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</si>
  <si>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</si>
  <si>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</si>
  <si>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</si>
  <si>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</si>
  <si>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</si>
  <si>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</si>
  <si>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</si>
  <si>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</si>
  <si>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</si>
  <si>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</si>
  <si>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</si>
  <si>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</si>
  <si>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</si>
  <si>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</si>
  <si>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</si>
  <si>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</si>
  <si>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</si>
  <si>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</si>
  <si>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</si>
  <si>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</si>
  <si>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</si>
  <si>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</si>
  <si>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</si>
  <si>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</si>
  <si>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</si>
  <si>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</si>
  <si>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</si>
  <si>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</si>
  <si>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</si>
  <si>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</si>
  <si>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</si>
  <si>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</si>
  <si>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</si>
  <si>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</si>
  <si>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</si>
  <si>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</si>
  <si>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</si>
  <si>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</si>
  <si>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</si>
  <si>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</si>
  <si>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</si>
  <si>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</si>
  <si>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</si>
  <si>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</si>
  <si>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</si>
  <si>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</si>
  <si>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</si>
  <si>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</si>
  <si>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</si>
  <si>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</si>
  <si>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</si>
  <si>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</si>
  <si>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</si>
  <si>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</si>
  <si>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</si>
  <si>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</si>
  <si>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</si>
  <si>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</si>
  <si>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</si>
  <si>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</si>
  <si>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</si>
  <si>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</si>
  <si>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</si>
  <si>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</si>
  <si>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</si>
  <si>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</si>
  <si>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</si>
  <si>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</si>
  <si>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</si>
  <si>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</si>
  <si>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</si>
  <si>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</si>
  <si>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</si>
  <si>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</si>
  <si>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</si>
  <si>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</si>
  <si>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</si>
  <si>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</si>
  <si>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</si>
  <si>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</si>
  <si>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</si>
  <si>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</si>
  <si>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</si>
  <si>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</si>
  <si>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</si>
  <si>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</si>
  <si>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</si>
  <si>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</si>
  <si>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</si>
  <si>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</si>
  <si>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</si>
  <si>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</si>
  <si>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</si>
  <si>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</si>
  <si>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</si>
  <si>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</si>
  <si>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</si>
  <si>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</si>
  <si>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</si>
  <si>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</si>
  <si>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</si>
  <si>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</si>
  <si>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</si>
  <si>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</si>
  <si>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</si>
  <si>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</si>
  <si>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</si>
  <si>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</si>
  <si>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</si>
  <si>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</si>
  <si>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</si>
  <si>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</si>
  <si>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</si>
  <si>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</si>
  <si>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</si>
  <si>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</si>
  <si>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</si>
  <si>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</si>
  <si>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</si>
  <si>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</si>
  <si>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</si>
  <si>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</si>
  <si>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</si>
  <si>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</si>
  <si>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</si>
  <si>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</si>
  <si>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</si>
  <si>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</si>
  <si>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</si>
  <si>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</si>
  <si>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</si>
  <si>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</si>
  <si>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</si>
  <si>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</si>
  <si>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</si>
  <si>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</si>
  <si>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</si>
  <si>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</si>
  <si>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</si>
  <si>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</si>
  <si>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</si>
  <si>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</si>
  <si>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</si>
  <si>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</si>
  <si>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</si>
  <si>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</si>
  <si>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</si>
  <si>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</si>
  <si>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</si>
  <si>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</si>
  <si>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</si>
  <si>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</si>
  <si>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</si>
  <si>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</si>
  <si>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</si>
  <si>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</si>
  <si>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</si>
  <si>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</si>
  <si>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</si>
  <si>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</si>
  <si>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</si>
  <si>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</si>
  <si>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</si>
  <si>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</si>
  <si>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</si>
  <si>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</si>
  <si>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</si>
  <si>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</si>
  <si>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</si>
  <si>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</si>
  <si>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</si>
  <si>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</si>
  <si>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</si>
  <si>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</si>
  <si>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</si>
  <si>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</si>
  <si>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</si>
  <si>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</si>
  <si>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</si>
  <si>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</si>
  <si>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</si>
  <si>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</si>
  <si>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</si>
  <si>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</si>
  <si>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</si>
  <si>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</si>
  <si>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</si>
  <si>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</si>
  <si>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</si>
  <si>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</si>
  <si>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</si>
  <si>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</si>
  <si>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</si>
  <si>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</si>
  <si>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</si>
  <si>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</si>
  <si>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</si>
  <si>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</si>
  <si>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</si>
  <si>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</si>
  <si>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</si>
  <si>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</si>
  <si>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</si>
  <si>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</si>
  <si>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</si>
  <si>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</si>
  <si>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</si>
  <si>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</si>
  <si>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</si>
  <si>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</si>
  <si>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</si>
  <si>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</si>
  <si>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</si>
  <si>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</si>
  <si>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</si>
  <si>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</si>
  <si>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</si>
  <si>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</si>
  <si>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</si>
  <si>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</si>
  <si>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</si>
  <si>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</si>
  <si>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</si>
  <si>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</si>
  <si>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</si>
  <si>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</si>
  <si>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</si>
  <si>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</si>
  <si>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</si>
  <si>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</si>
  <si>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</si>
  <si>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</si>
  <si>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</si>
  <si>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</si>
  <si>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</si>
  <si>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</si>
  <si>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</si>
  <si>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</si>
  <si>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</si>
  <si>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</si>
  <si>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</si>
  <si>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</si>
  <si>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</si>
  <si>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</si>
  <si>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</si>
  <si>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</si>
  <si>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</si>
  <si>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</si>
  <si>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</si>
  <si>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</si>
  <si>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</si>
  <si>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</si>
  <si>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</si>
  <si>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</si>
  <si>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</si>
  <si>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</si>
  <si>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</si>
  <si>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</si>
  <si>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</si>
  <si>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</si>
  <si>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</si>
  <si>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</si>
  <si>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</si>
  <si>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</si>
  <si>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</si>
  <si>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</si>
  <si>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</si>
  <si>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</si>
  <si>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</si>
  <si>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</si>
  <si>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</si>
  <si>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</si>
  <si>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</si>
  <si>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</si>
  <si>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</si>
  <si>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</si>
  <si>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</si>
  <si>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</si>
  <si>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</si>
  <si>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</si>
  <si>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</si>
  <si>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</si>
  <si>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</si>
  <si>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</si>
  <si>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</si>
  <si>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</si>
  <si>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</si>
  <si>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</si>
  <si>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</si>
  <si>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</si>
  <si>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</si>
  <si>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</si>
  <si>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</si>
  <si>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</si>
  <si>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</si>
  <si>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</si>
  <si>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</si>
  <si>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</si>
  <si>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</si>
  <si>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</si>
  <si>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</si>
  <si>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</si>
  <si>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</si>
  <si>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</si>
  <si>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</si>
  <si>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</si>
  <si>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</si>
  <si>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</si>
  <si>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</si>
  <si>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</si>
  <si>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</si>
  <si>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</si>
  <si>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</si>
  <si>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</si>
  <si>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</si>
  <si>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</si>
  <si>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</si>
  <si>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</si>
  <si>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</si>
  <si>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</si>
  <si>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</si>
  <si>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</si>
  <si>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</si>
  <si>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</si>
  <si>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</si>
  <si>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</si>
  <si>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</si>
  <si>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</si>
  <si>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</si>
  <si>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</si>
  <si>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</si>
  <si>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</si>
  <si>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</si>
  <si>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</si>
  <si>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</si>
  <si>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</si>
  <si>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</si>
  <si>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</si>
  <si>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</si>
  <si>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</si>
  <si>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</si>
  <si>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</si>
  <si>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</si>
  <si>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</si>
  <si>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</si>
  <si>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</si>
  <si>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</si>
  <si>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</si>
  <si>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</si>
  <si>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</si>
  <si>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</si>
  <si>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</si>
  <si>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</si>
  <si>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</si>
  <si>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</si>
  <si>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</si>
  <si>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</si>
  <si>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</si>
  <si>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</si>
  <si>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</si>
  <si>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</si>
  <si>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</si>
  <si>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</si>
  <si>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</si>
  <si>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</si>
  <si>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</si>
  <si>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</si>
  <si>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</si>
  <si>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</si>
  <si>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</si>
  <si>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</si>
  <si>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</si>
  <si>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</si>
  <si>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</si>
  <si>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</si>
  <si>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</si>
  <si>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</si>
  <si>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</si>
  <si>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</si>
  <si>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</si>
  <si>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</si>
  <si>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</si>
  <si>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</si>
  <si>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</si>
  <si>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</si>
  <si>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</si>
  <si>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</si>
  <si>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</si>
  <si>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</si>
  <si>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</si>
  <si>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</si>
  <si>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</si>
  <si>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</si>
  <si>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</si>
  <si>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</si>
  <si>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</si>
  <si>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</si>
  <si>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</si>
  <si>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</si>
  <si>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</si>
  <si>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</si>
  <si>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</si>
  <si>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</si>
  <si>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</si>
  <si>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</si>
  <si>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</si>
  <si>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</si>
  <si>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</si>
  <si>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</si>
  <si>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</si>
  <si>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</si>
  <si>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</si>
  <si>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</si>
  <si>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</si>
  <si>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</si>
  <si>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</si>
  <si>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</si>
  <si>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</si>
  <si>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</si>
  <si>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</si>
  <si>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</si>
  <si>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</si>
  <si>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</si>
  <si>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</si>
  <si>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</si>
  <si>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</si>
  <si>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</si>
  <si>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</si>
  <si>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</si>
  <si>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</si>
  <si>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</si>
  <si>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</si>
  <si>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</si>
  <si>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</si>
  <si>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</si>
  <si>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</si>
  <si>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</si>
  <si>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</si>
  <si>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</si>
  <si>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</si>
  <si>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</si>
  <si>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</si>
  <si>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</si>
  <si>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</si>
  <si>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</si>
  <si>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</si>
  <si>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</si>
  <si>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</si>
  <si>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</si>
  <si>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</si>
  <si>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</si>
  <si>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</si>
  <si>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</si>
  <si>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</si>
  <si>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</si>
  <si>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</si>
  <si>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</si>
  <si>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</si>
  <si>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</si>
  <si>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</si>
  <si>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</si>
  <si>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</si>
  <si>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</si>
  <si>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</si>
  <si>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</si>
  <si>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</si>
  <si>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</si>
  <si>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</si>
  <si>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</si>
  <si>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</si>
  <si>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</si>
  <si>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</si>
  <si>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</si>
  <si>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</si>
  <si>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</si>
  <si>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</si>
  <si>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</si>
  <si>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</si>
  <si>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</si>
  <si>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</si>
  <si>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</si>
  <si>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</si>
  <si>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</si>
  <si>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</si>
  <si>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</si>
  <si>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</si>
  <si>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</si>
  <si>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</si>
  <si>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</si>
  <si>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</si>
  <si>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</si>
  <si>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</si>
  <si>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</si>
  <si>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</si>
  <si>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</si>
  <si>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</si>
  <si>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</si>
  <si>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</si>
  <si>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</si>
  <si>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</si>
  <si>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</si>
  <si>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</si>
  <si>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</si>
  <si>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</si>
  <si>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</si>
  <si>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</si>
  <si>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</si>
  <si>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</si>
  <si>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</si>
  <si>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</si>
  <si>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</si>
  <si>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</si>
  <si>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</si>
  <si>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</si>
  <si>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</si>
  <si>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</si>
  <si>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</si>
  <si>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</si>
  <si>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</si>
  <si>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</si>
  <si>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</si>
  <si>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</si>
  <si>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</si>
  <si>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</si>
  <si>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</si>
  <si>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</si>
  <si>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</si>
  <si>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</si>
  <si>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</si>
  <si>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</si>
  <si>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</si>
  <si>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</si>
  <si>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</si>
  <si>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</si>
  <si>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</si>
  <si>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</si>
  <si>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</si>
  <si>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</si>
  <si>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</si>
  <si>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</si>
  <si>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</si>
  <si>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</si>
  <si>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</si>
  <si>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</si>
  <si>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</si>
  <si>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</si>
  <si>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</si>
  <si>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</si>
  <si>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</si>
  <si>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</si>
  <si>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</si>
  <si>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</si>
  <si>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</si>
  <si>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</si>
  <si>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</si>
  <si>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</si>
  <si>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</si>
  <si>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</si>
  <si>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</si>
  <si>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</si>
  <si>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</si>
  <si>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</si>
  <si>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</si>
  <si>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</si>
  <si>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</si>
  <si>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</si>
  <si>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</si>
  <si>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</si>
  <si>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</si>
  <si>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</si>
  <si>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</si>
  <si>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</si>
  <si>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</si>
  <si>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</si>
  <si>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</si>
  <si>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</si>
  <si>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</si>
  <si>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</si>
  <si>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</si>
  <si>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</si>
  <si>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</si>
  <si>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</si>
  <si>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</si>
  <si>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</si>
  <si>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</si>
  <si>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</si>
  <si>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</si>
  <si>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</si>
  <si>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</si>
  <si>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</si>
  <si>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</si>
  <si>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</si>
  <si>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</si>
  <si>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</si>
  <si>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</si>
  <si>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</si>
  <si>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</si>
  <si>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</si>
  <si>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</si>
  <si>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</si>
  <si>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</si>
  <si>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</si>
  <si>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</si>
  <si>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</si>
  <si>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</si>
  <si>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</si>
  <si>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</si>
  <si>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</si>
  <si>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</si>
  <si>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</si>
  <si>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</si>
  <si>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</si>
  <si>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</si>
  <si>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</si>
  <si>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</si>
  <si>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</si>
  <si>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</si>
  <si>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</si>
  <si>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</si>
  <si>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</si>
  <si>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</si>
  <si>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</si>
  <si>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</si>
  <si>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</si>
  <si>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</si>
  <si>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</si>
  <si>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</si>
  <si>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</si>
  <si>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</si>
  <si>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</si>
  <si>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</si>
  <si>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</si>
  <si>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</si>
  <si>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</si>
  <si>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</si>
  <si>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</si>
  <si>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</si>
  <si>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</si>
  <si>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</si>
  <si>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</si>
  <si>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</si>
  <si>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</si>
  <si>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</si>
  <si>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</si>
  <si>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</si>
  <si>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</si>
  <si>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</si>
  <si>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</si>
  <si>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</si>
  <si>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</si>
  <si>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</si>
  <si>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</si>
  <si>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</si>
  <si>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</si>
  <si>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</si>
  <si>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</si>
  <si>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</si>
  <si>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</si>
  <si>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</si>
  <si>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</si>
  <si>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</si>
  <si>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</si>
  <si>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</si>
  <si>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</si>
  <si>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</si>
  <si>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</si>
  <si>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</si>
  <si>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</si>
  <si>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</si>
  <si>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</si>
  <si>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</si>
  <si>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</si>
  <si>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</si>
  <si>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</si>
  <si>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</si>
  <si>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</si>
  <si>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</si>
  <si>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</si>
  <si>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</si>
  <si>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</si>
  <si>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</si>
  <si>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</si>
  <si>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</si>
  <si>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</si>
  <si>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</si>
  <si>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</si>
  <si>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</si>
  <si>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</si>
  <si>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</si>
  <si>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</si>
  <si>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</si>
  <si>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</si>
  <si>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</si>
  <si>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</si>
  <si>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</si>
  <si>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</si>
  <si>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</si>
  <si>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</si>
  <si>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</si>
  <si>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</si>
  <si>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</si>
  <si>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</si>
  <si>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</si>
  <si>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</si>
  <si>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</si>
  <si>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</si>
  <si>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</si>
  <si>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</si>
  <si>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</si>
  <si>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</si>
  <si>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</si>
  <si>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</si>
  <si>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</si>
  <si>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</si>
  <si>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</si>
  <si>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</si>
  <si>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</si>
  <si>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</si>
  <si>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</si>
  <si>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</si>
  <si>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</si>
  <si>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</si>
  <si>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</si>
  <si>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</si>
  <si>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</si>
  <si>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</si>
  <si>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</si>
  <si>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</si>
  <si>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</si>
  <si>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</si>
  <si>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</si>
  <si>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</si>
  <si>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</si>
  <si>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</si>
  <si>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</si>
  <si>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</si>
  <si>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</si>
  <si>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</si>
  <si>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</si>
  <si>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</si>
  <si>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</si>
  <si>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</si>
  <si>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</si>
  <si>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</si>
  <si>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</si>
  <si>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</si>
  <si>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</si>
  <si>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</si>
  <si>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</si>
  <si>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</si>
  <si>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</si>
  <si>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</si>
  <si>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</si>
  <si>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</si>
  <si>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</si>
  <si>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</si>
  <si>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</si>
  <si>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</si>
  <si>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</si>
  <si>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</si>
  <si>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</si>
  <si>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</si>
  <si>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</si>
  <si>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</si>
  <si>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</si>
  <si>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</si>
  <si>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</si>
  <si>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</si>
  <si>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</si>
  <si>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</si>
  <si>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</si>
  <si>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</si>
  <si>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</si>
  <si>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</si>
  <si>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</si>
  <si>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</si>
  <si>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</si>
  <si>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</si>
  <si>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</si>
  <si>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</si>
  <si>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</si>
  <si>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</si>
  <si>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</si>
  <si>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</si>
  <si>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</si>
  <si>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</si>
  <si>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</si>
  <si>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</si>
  <si>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</si>
  <si>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</si>
  <si>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</si>
  <si>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</si>
  <si>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</si>
  <si>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</si>
  <si>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</si>
  <si>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</si>
  <si>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</si>
  <si>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</si>
  <si>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</si>
  <si>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</si>
  <si>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</si>
  <si>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</si>
  <si>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</si>
  <si>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</si>
  <si>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</si>
  <si>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</si>
  <si>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</si>
  <si>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</si>
  <si>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</si>
  <si>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</si>
  <si>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</si>
  <si>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</si>
  <si>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</si>
  <si>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</si>
  <si>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</si>
  <si>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</si>
  <si>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</si>
  <si>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</si>
  <si>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</si>
  <si>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</si>
  <si>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</si>
  <si>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</si>
  <si>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</si>
  <si>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</si>
  <si>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</si>
  <si>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</si>
  <si>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</si>
  <si>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</si>
  <si>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</si>
  <si>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</si>
  <si>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</si>
  <si>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</si>
  <si>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</si>
  <si>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</si>
  <si>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</si>
  <si>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</si>
  <si>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</si>
  <si>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</si>
  <si>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</si>
  <si>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</si>
  <si>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</si>
  <si>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</si>
  <si>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</si>
  <si>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</si>
  <si>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</si>
  <si>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</si>
  <si>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</si>
  <si>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</si>
  <si>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</si>
  <si>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</si>
  <si>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</si>
  <si>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</si>
  <si>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</si>
  <si>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</si>
  <si>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</si>
  <si>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</si>
  <si>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</si>
  <si>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</si>
  <si>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</si>
  <si>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</si>
  <si>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</si>
  <si>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</si>
  <si>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</si>
  <si>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</si>
  <si>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</si>
  <si>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</si>
  <si>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</si>
  <si>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</si>
  <si>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</si>
  <si>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</si>
  <si>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</si>
  <si>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</si>
  <si>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</si>
  <si>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</si>
  <si>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</si>
  <si>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</si>
  <si>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</si>
  <si>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</si>
  <si>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</si>
  <si>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</si>
  <si>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</si>
  <si>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</si>
  <si>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</si>
  <si>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</si>
  <si>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</si>
  <si>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</si>
  <si>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</si>
  <si>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</si>
  <si>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</si>
  <si>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</si>
  <si>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</si>
  <si>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</si>
  <si>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</si>
  <si>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</si>
  <si>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</si>
  <si>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</si>
  <si>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</si>
  <si>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</si>
  <si>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</si>
  <si>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</si>
  <si>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</si>
  <si>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</si>
  <si>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</si>
  <si>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</si>
  <si>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</si>
  <si>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</si>
  <si>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</si>
  <si>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</si>
  <si>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</si>
  <si>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</si>
  <si>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</si>
  <si>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</si>
  <si>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</si>
  <si>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</si>
  <si>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</si>
  <si>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</si>
  <si>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</si>
  <si>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</si>
  <si>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</si>
  <si>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</si>
  <si>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</si>
  <si>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</si>
  <si>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</si>
  <si>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</si>
  <si>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</si>
  <si>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</si>
  <si>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</si>
  <si>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</si>
  <si>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</si>
  <si>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</si>
  <si>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</si>
  <si>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</si>
  <si>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</si>
  <si>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</si>
  <si>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</si>
  <si>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</si>
  <si>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</si>
  <si>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</si>
  <si>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</si>
  <si>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</si>
  <si>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</si>
  <si>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</si>
  <si>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</si>
  <si>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</si>
  <si>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</si>
  <si>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</si>
  <si>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</si>
  <si>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</si>
  <si>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</si>
  <si>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</si>
  <si>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</si>
  <si>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</si>
  <si>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</si>
  <si>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</si>
  <si>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</si>
  <si>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</si>
  <si>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</si>
  <si>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</si>
  <si>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</si>
  <si>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</si>
  <si>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</si>
  <si>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</si>
  <si>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</si>
  <si>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</si>
  <si>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</si>
  <si>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</si>
  <si>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</si>
  <si>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</si>
  <si>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</si>
  <si>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</si>
  <si>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</si>
  <si>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</si>
  <si>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</si>
  <si>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</si>
  <si>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</si>
  <si>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</si>
  <si>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</si>
  <si>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</si>
  <si>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</si>
  <si>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</si>
  <si>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</si>
  <si>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</si>
  <si>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</si>
  <si>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</si>
  <si>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</si>
  <si>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</si>
  <si>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</si>
  <si>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</si>
  <si>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</si>
  <si>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</si>
  <si>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</si>
  <si>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</si>
  <si>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</si>
  <si>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</si>
  <si>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</si>
  <si>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</si>
  <si>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</si>
  <si>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</si>
  <si>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</si>
  <si>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</si>
  <si>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</si>
  <si>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</si>
  <si>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</si>
  <si>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</si>
  <si>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</si>
  <si>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</si>
  <si>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</si>
  <si>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</si>
  <si>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</si>
  <si>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</si>
  <si>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</si>
  <si>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</si>
  <si>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</si>
  <si>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</si>
  <si>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</si>
  <si>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</si>
  <si>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</si>
  <si>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</si>
  <si>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</si>
  <si>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</si>
  <si>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</si>
  <si>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</si>
  <si>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</si>
  <si>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</si>
  <si>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</si>
  <si>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</si>
  <si>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</si>
  <si>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</si>
  <si>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</si>
  <si>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</si>
  <si>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</si>
  <si>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</si>
  <si>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</si>
  <si>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</si>
  <si>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</si>
  <si>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</si>
  <si>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</si>
  <si>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</si>
  <si>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</si>
  <si>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</si>
  <si>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</si>
  <si>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</si>
  <si>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</si>
  <si>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</si>
  <si>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</si>
  <si>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</si>
  <si>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</si>
  <si>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</si>
  <si>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</si>
  <si>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</si>
  <si>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</si>
  <si>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</si>
  <si>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</si>
  <si>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</si>
  <si>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</si>
  <si>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</si>
  <si>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</si>
  <si>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</si>
  <si>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</si>
  <si>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</si>
  <si>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</si>
  <si>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</si>
  <si>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</si>
  <si>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</si>
  <si>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</si>
  <si>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</si>
  <si>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</si>
  <si>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</si>
  <si>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</si>
  <si>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</si>
  <si>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</si>
  <si>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</si>
  <si>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</si>
  <si>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</si>
  <si>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</si>
  <si>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</si>
  <si>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</si>
  <si>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</si>
  <si>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</si>
  <si>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</si>
  <si>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</si>
  <si>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</si>
  <si>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</si>
  <si>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</si>
  <si>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</si>
  <si>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</si>
  <si>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</si>
  <si>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</si>
  <si>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</si>
  <si>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</si>
  <si>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</si>
  <si>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</si>
  <si>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</si>
  <si>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</si>
  <si>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</si>
  <si>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</si>
  <si>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</si>
  <si>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</si>
  <si>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</si>
  <si>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</si>
  <si>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</si>
  <si>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</si>
  <si>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</si>
  <si>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</si>
  <si>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</si>
  <si>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</si>
  <si>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</si>
  <si>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</si>
  <si>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</si>
  <si>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</si>
  <si>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</si>
  <si>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</si>
  <si>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</si>
  <si>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</si>
  <si>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</si>
  <si>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</si>
  <si>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</si>
  <si>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</si>
  <si>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</si>
  <si>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</si>
  <si>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</si>
  <si>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</si>
  <si>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</si>
  <si>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</si>
  <si>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</si>
  <si>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</si>
  <si>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</si>
  <si>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</si>
  <si>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</si>
  <si>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</si>
  <si>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</si>
  <si>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</si>
  <si>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</si>
  <si>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</si>
  <si>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</si>
  <si>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</si>
  <si>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</si>
  <si>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</si>
  <si>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</si>
  <si>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</si>
  <si>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</si>
  <si>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</si>
  <si>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</si>
  <si>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</si>
  <si>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</si>
  <si>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</si>
  <si>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</si>
  <si>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</si>
  <si>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</si>
  <si>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</si>
  <si>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</si>
  <si>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</si>
  <si>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</si>
  <si>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</si>
  <si>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</si>
  <si>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</si>
  <si>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</si>
  <si>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</si>
  <si>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</si>
  <si>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</si>
  <si>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</si>
  <si>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</si>
  <si>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</si>
  <si>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</si>
  <si>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</si>
  <si>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</si>
  <si>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</si>
  <si>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</si>
  <si>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</si>
  <si>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</si>
  <si>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</si>
  <si>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</si>
  <si>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</si>
  <si>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</si>
  <si>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</si>
  <si>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</si>
  <si>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</si>
  <si>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</si>
  <si>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</si>
  <si>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</si>
  <si>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</si>
  <si>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</si>
  <si>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</si>
  <si>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</si>
  <si>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</si>
  <si>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</si>
  <si>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</si>
  <si>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</si>
  <si>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</si>
  <si>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</si>
  <si>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</si>
  <si>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</si>
  <si>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</si>
  <si>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</si>
  <si>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</si>
  <si>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</si>
  <si>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</si>
  <si>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</si>
  <si>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</si>
  <si>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</si>
  <si>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</si>
  <si>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</si>
  <si>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</si>
  <si>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</si>
  <si>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</si>
  <si>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</si>
  <si>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</si>
  <si>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</si>
  <si>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</si>
  <si>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</si>
  <si>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</si>
  <si>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</si>
  <si>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</si>
  <si>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</si>
  <si>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</si>
  <si>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</si>
  <si>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</si>
  <si>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</si>
  <si>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</si>
  <si>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</si>
  <si>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</si>
  <si>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</si>
  <si>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</si>
  <si>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</si>
  <si>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</si>
  <si>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</si>
  <si>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</si>
  <si>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</si>
  <si>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</si>
  <si>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</si>
  <si>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</si>
  <si>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</si>
  <si>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</si>
  <si>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</si>
  <si>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</si>
  <si>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</si>
  <si>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</si>
  <si>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</si>
  <si>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</si>
  <si>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</si>
  <si>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</si>
  <si>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</si>
  <si>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</si>
  <si>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</si>
  <si>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</si>
  <si>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</si>
  <si>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</si>
  <si>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</si>
  <si>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</si>
  <si>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</si>
  <si>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</si>
  <si>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</si>
  <si>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</si>
  <si>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</si>
  <si>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</si>
  <si>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</si>
  <si>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</si>
  <si>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</si>
  <si>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</si>
  <si>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</si>
  <si>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</si>
  <si>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</si>
  <si>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</si>
  <si>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</si>
  <si>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</si>
  <si>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</si>
  <si>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</si>
  <si>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</si>
  <si>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</si>
  <si>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</si>
  <si>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</si>
  <si>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</si>
  <si>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</si>
  <si>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</si>
  <si>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</si>
  <si>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</si>
  <si>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</si>
  <si>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</si>
  <si>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</si>
  <si>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</si>
  <si>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</si>
  <si>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</si>
  <si>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</si>
  <si>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</si>
  <si>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</si>
  <si>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</si>
  <si>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</si>
  <si>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</si>
  <si>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</si>
  <si>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</si>
  <si>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</si>
  <si>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</si>
  <si>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</si>
  <si>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</si>
  <si>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</si>
  <si>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</si>
  <si>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</si>
  <si>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</si>
  <si>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</si>
  <si>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</si>
  <si>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</si>
  <si>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</si>
  <si>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</si>
  <si>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</si>
  <si>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</si>
  <si>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</si>
  <si>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</si>
  <si>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</si>
  <si>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</si>
  <si>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</si>
  <si>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</si>
  <si>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</si>
  <si>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</si>
  <si>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</si>
  <si>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</si>
  <si>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</si>
  <si>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</si>
  <si>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</si>
  <si>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</si>
  <si>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</si>
  <si>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</si>
  <si>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</si>
  <si>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</si>
  <si>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</si>
  <si>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</si>
  <si>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</si>
  <si>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</si>
  <si>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</si>
  <si>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</si>
  <si>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</si>
  <si>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</si>
  <si>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</si>
  <si>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</si>
  <si>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</si>
  <si>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</si>
  <si>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</si>
  <si>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</si>
  <si>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</si>
  <si>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</si>
  <si>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</si>
  <si>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</si>
  <si>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</si>
  <si>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</si>
  <si>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</si>
  <si>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</si>
  <si>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</si>
  <si>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</si>
  <si>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</si>
  <si>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</si>
  <si>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</si>
  <si>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</si>
  <si>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</si>
  <si>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</si>
  <si>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</si>
  <si>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</si>
  <si>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</si>
  <si>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</si>
  <si>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</si>
  <si>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</si>
  <si>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</si>
  <si>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</si>
  <si>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</si>
  <si>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</si>
  <si>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</si>
  <si>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</si>
  <si>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</si>
  <si>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</si>
  <si>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</si>
  <si>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</si>
  <si>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</si>
  <si>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</si>
  <si>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</si>
  <si>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</si>
  <si>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</si>
  <si>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</si>
  <si>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</si>
  <si>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</si>
  <si>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</si>
  <si>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</si>
  <si>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</si>
  <si>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</si>
  <si>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</si>
  <si>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</si>
  <si>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</si>
  <si>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</si>
  <si>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</si>
  <si>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</si>
  <si>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</si>
  <si>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</si>
  <si>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</si>
  <si>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</si>
  <si>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</si>
  <si>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</si>
  <si>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</si>
  <si>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</si>
  <si>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</si>
  <si>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</si>
  <si>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</si>
  <si>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</si>
  <si>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</si>
  <si>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</si>
  <si>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</si>
  <si>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</si>
  <si>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</si>
  <si>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</si>
  <si>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</si>
  <si>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</si>
  <si>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</si>
  <si>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</si>
  <si>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</si>
  <si>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</si>
  <si>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</si>
  <si>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</si>
  <si>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</si>
  <si>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</si>
  <si>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</si>
  <si>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</si>
  <si>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</si>
  <si>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</si>
  <si>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</si>
  <si>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</si>
  <si>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</si>
  <si>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</si>
  <si>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</si>
  <si>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</si>
  <si>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</si>
  <si>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</si>
  <si>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</si>
  <si>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</si>
  <si>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</si>
  <si>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</si>
  <si>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</si>
  <si>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</si>
  <si>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</si>
  <si>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</si>
  <si>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</si>
  <si>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</si>
  <si>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</si>
  <si>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</si>
  <si>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</si>
  <si>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</si>
  <si>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</si>
  <si>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</si>
  <si>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</si>
  <si>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</si>
  <si>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</si>
  <si>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</si>
  <si>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</si>
  <si>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</si>
  <si>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</si>
  <si>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</si>
  <si>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</si>
  <si>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</si>
  <si>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</si>
  <si>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</si>
  <si>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</si>
  <si>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</si>
  <si>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</si>
  <si>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</si>
  <si>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</si>
  <si>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</si>
  <si>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</si>
  <si>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</si>
  <si>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</si>
  <si>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</si>
  <si>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</si>
  <si>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</si>
  <si>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</si>
  <si>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</si>
  <si>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</si>
  <si>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</si>
  <si>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</si>
  <si>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</si>
  <si>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</si>
  <si>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</si>
  <si>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</si>
  <si>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</si>
  <si>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</si>
  <si>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</si>
  <si>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</si>
  <si>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</si>
  <si>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</si>
  <si>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</si>
  <si>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</si>
  <si>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</si>
  <si>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</si>
  <si>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</si>
  <si>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</si>
  <si>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</si>
  <si>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</si>
  <si>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</si>
  <si>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</si>
  <si>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</si>
  <si>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</si>
  <si>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</si>
  <si>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</si>
  <si>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</si>
  <si>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</si>
  <si>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</si>
  <si>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</si>
  <si>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</si>
  <si>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</si>
  <si>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</si>
  <si>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</si>
  <si>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</si>
  <si>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</si>
  <si>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</si>
  <si>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</si>
  <si>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</si>
  <si>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</si>
  <si>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</si>
  <si>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</si>
  <si>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</si>
  <si>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</si>
  <si>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</si>
  <si>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</si>
  <si>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</si>
  <si>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</si>
  <si>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</si>
  <si>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</si>
  <si>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</si>
  <si>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</si>
  <si>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</si>
  <si>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</si>
  <si>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</si>
  <si>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</si>
  <si>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</si>
  <si>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</si>
  <si>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</si>
  <si>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</si>
  <si>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</si>
  <si>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</si>
  <si>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</si>
  <si>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</si>
  <si>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</si>
  <si>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</si>
  <si>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</si>
  <si>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</si>
  <si>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</si>
  <si>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</si>
  <si>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</si>
  <si>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</si>
  <si>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</si>
  <si>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</si>
  <si>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</si>
  <si>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</si>
  <si>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</si>
  <si>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</si>
  <si>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</si>
  <si>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</si>
  <si>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</si>
  <si>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</si>
  <si>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</si>
  <si>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</si>
  <si>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</si>
  <si>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</si>
  <si>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</si>
  <si>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</si>
  <si>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</si>
  <si>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</si>
  <si>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</si>
  <si>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</si>
  <si>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</si>
  <si>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</si>
  <si>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</si>
  <si>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</si>
  <si>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</si>
  <si>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</si>
  <si>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</si>
  <si>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</si>
  <si>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</si>
  <si>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</si>
  <si>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</si>
  <si>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</si>
  <si>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</si>
  <si>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</si>
  <si>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</si>
  <si>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</si>
  <si>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</si>
  <si>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</si>
  <si>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</si>
  <si>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</si>
  <si>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</si>
  <si>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</si>
  <si>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</si>
  <si>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</si>
  <si>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</si>
  <si>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</si>
  <si>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</si>
  <si>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</si>
  <si>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</si>
  <si>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</si>
  <si>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</si>
  <si>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</si>
  <si>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</si>
  <si>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</si>
  <si>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</si>
  <si>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</si>
  <si>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</si>
  <si>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</si>
  <si>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</si>
  <si>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</si>
  <si>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</si>
  <si>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</si>
  <si>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</si>
  <si>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</si>
  <si>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</si>
  <si>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</si>
  <si>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</si>
  <si>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</si>
  <si>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</si>
  <si>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</si>
  <si>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</si>
  <si>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</si>
  <si>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</si>
  <si>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</si>
  <si>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</si>
  <si>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</si>
  <si>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</si>
  <si>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</si>
  <si>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</si>
  <si>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</si>
  <si>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</si>
  <si>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</si>
  <si>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</si>
  <si>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</si>
  <si>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</si>
  <si>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</si>
  <si>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</si>
  <si>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</si>
  <si>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</si>
  <si>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</si>
  <si>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</si>
  <si>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</si>
  <si>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</si>
  <si>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</si>
  <si>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</si>
  <si>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</si>
  <si>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</si>
  <si>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</si>
  <si>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</si>
  <si>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</si>
  <si>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</si>
  <si>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</si>
  <si>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</si>
  <si>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</si>
  <si>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</si>
  <si>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</si>
  <si>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</si>
  <si>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</si>
  <si>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</si>
  <si>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</si>
  <si>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</si>
  <si>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</si>
  <si>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</si>
  <si>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</si>
  <si>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</si>
  <si>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</si>
  <si>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</si>
  <si>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</si>
  <si>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</si>
  <si>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</si>
  <si>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</si>
  <si>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</si>
  <si>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</si>
  <si>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</si>
  <si>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</si>
  <si>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</si>
  <si>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</si>
  <si>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</si>
  <si>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</si>
  <si>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</si>
  <si>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</si>
  <si>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</si>
  <si>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</si>
  <si>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</si>
  <si>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</si>
  <si>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</si>
  <si>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</si>
  <si>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</si>
  <si>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</si>
  <si>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</si>
  <si>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</si>
  <si>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</si>
  <si>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</si>
  <si>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</si>
  <si>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</si>
  <si>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</si>
  <si>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</si>
  <si>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</si>
  <si>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</si>
  <si>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</si>
  <si>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</si>
  <si>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</si>
  <si>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</si>
  <si>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</si>
  <si>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</si>
  <si>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</si>
  <si>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</si>
  <si>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</si>
  <si>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</si>
  <si>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</si>
  <si>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</si>
  <si>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</si>
  <si>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</si>
  <si>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</si>
  <si>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</si>
  <si>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</si>
  <si>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</si>
  <si>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</si>
  <si>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</si>
  <si>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</si>
  <si>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</si>
  <si>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</si>
  <si>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</si>
  <si>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</si>
  <si>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</si>
  <si>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</si>
  <si>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</si>
  <si>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</si>
  <si>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</si>
  <si>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</si>
  <si>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</si>
  <si>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</si>
  <si>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</si>
  <si>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</si>
  <si>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</si>
  <si>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</si>
  <si>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</si>
  <si>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</si>
  <si>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</si>
  <si>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</si>
  <si>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</si>
  <si>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</si>
  <si>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</si>
  <si>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</si>
  <si>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</si>
  <si>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</si>
  <si>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</si>
  <si>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</si>
  <si>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</si>
  <si>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</si>
  <si>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</si>
  <si>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</si>
  <si>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</si>
  <si>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</si>
  <si>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</si>
  <si>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</si>
  <si>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</si>
  <si>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</si>
  <si>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</si>
  <si>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</si>
  <si>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</si>
  <si>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</si>
  <si>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</si>
  <si>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</si>
  <si>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</si>
  <si>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</si>
  <si>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</si>
  <si>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</si>
  <si>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</si>
  <si>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</si>
  <si>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</si>
  <si>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</si>
  <si>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</si>
  <si>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</si>
  <si>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</si>
  <si>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</si>
  <si>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</si>
  <si>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</si>
  <si>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</si>
  <si>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</si>
  <si>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</si>
  <si>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</si>
  <si>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</si>
  <si>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</si>
  <si>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</si>
  <si>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</si>
  <si>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</si>
  <si>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</si>
  <si>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</si>
  <si>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</si>
  <si>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</si>
  <si>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</si>
  <si>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</si>
  <si>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</si>
  <si>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</si>
  <si>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</si>
  <si>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</si>
  <si>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</si>
  <si>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</si>
  <si>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</si>
  <si>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</si>
  <si>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</si>
  <si>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</si>
  <si>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</si>
  <si>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</si>
  <si>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</si>
  <si>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</si>
  <si>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</si>
  <si>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</si>
  <si>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</si>
  <si>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</si>
  <si>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</si>
  <si>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</si>
  <si>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</si>
  <si>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</si>
  <si>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</si>
  <si>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</si>
  <si>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</si>
  <si>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</si>
  <si>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</si>
  <si>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</si>
  <si>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</si>
  <si>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</si>
  <si>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</si>
  <si>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</si>
  <si>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</si>
  <si>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</si>
  <si>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</si>
  <si>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</si>
  <si>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</si>
  <si>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</si>
  <si>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</si>
  <si>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</si>
  <si>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</si>
  <si>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</si>
  <si>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</si>
  <si>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</si>
  <si>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</si>
  <si>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</si>
  <si>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</si>
  <si>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</si>
  <si>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</si>
  <si>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</si>
  <si>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</si>
  <si>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</si>
  <si>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</si>
  <si>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</si>
  <si>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</si>
  <si>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</si>
  <si>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</si>
  <si>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</si>
  <si>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</si>
  <si>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</si>
  <si>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</si>
  <si>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</si>
  <si>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</si>
  <si>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</si>
  <si>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</si>
  <si>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</si>
  <si>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</si>
  <si>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</si>
  <si>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</si>
  <si>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</si>
  <si>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</si>
  <si>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</si>
  <si>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</si>
  <si>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</si>
  <si>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</si>
  <si>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</si>
  <si>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</si>
  <si>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</si>
  <si>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</si>
  <si>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</si>
  <si>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</si>
  <si>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</si>
  <si>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</si>
  <si>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</si>
  <si>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</si>
  <si>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</si>
  <si>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</si>
  <si>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</si>
  <si>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</si>
  <si>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</si>
  <si>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</si>
  <si>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</si>
  <si>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</si>
  <si>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</si>
  <si>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</si>
  <si>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</si>
  <si>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</si>
  <si>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</si>
  <si>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</si>
  <si>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</si>
  <si>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</si>
  <si>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</si>
  <si>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</si>
  <si>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</si>
  <si>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</si>
  <si>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</si>
  <si>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</si>
  <si>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</si>
  <si>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</si>
  <si>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</si>
  <si>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</si>
  <si>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</si>
  <si>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</si>
  <si>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</si>
  <si>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</si>
  <si>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</si>
  <si>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</si>
  <si>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</si>
  <si>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</si>
  <si>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</si>
  <si>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</si>
  <si>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</si>
  <si>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</si>
  <si>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</si>
  <si>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</si>
  <si>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</si>
  <si>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</si>
  <si>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</si>
  <si>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</si>
  <si>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</si>
  <si>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</si>
  <si>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</si>
  <si>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</si>
  <si>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</si>
  <si>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</si>
  <si>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</si>
  <si>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</si>
  <si>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</si>
  <si>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</si>
  <si>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</si>
  <si>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</si>
  <si>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</si>
  <si>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</si>
  <si>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</si>
  <si>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</si>
  <si>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</si>
  <si>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</si>
  <si>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</si>
  <si>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</si>
  <si>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</si>
  <si>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</si>
  <si>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</si>
  <si>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</si>
  <si>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</si>
  <si>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</si>
  <si>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</si>
  <si>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</si>
  <si>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</si>
  <si>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</si>
  <si>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</si>
  <si>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</si>
  <si>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</si>
  <si>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</si>
  <si>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</si>
  <si>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</si>
  <si>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</si>
  <si>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</si>
  <si>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</si>
  <si>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</si>
  <si>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</si>
  <si>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</si>
  <si>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</si>
  <si>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</si>
  <si>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</si>
  <si>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</si>
  <si>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</si>
  <si>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</si>
  <si>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</si>
  <si>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</si>
  <si>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</si>
  <si>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</si>
  <si>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</si>
  <si>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</si>
  <si>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</si>
  <si>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</si>
  <si>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</si>
  <si>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</si>
  <si>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</si>
  <si>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</si>
  <si>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</si>
  <si>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</si>
  <si>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</si>
  <si>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</si>
  <si>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</si>
  <si>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</si>
  <si>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</si>
  <si>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</si>
  <si>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</si>
  <si>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</si>
  <si>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</si>
  <si>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</si>
  <si>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</si>
  <si>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</si>
  <si>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</si>
  <si>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</si>
  <si>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</si>
  <si>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</si>
  <si>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</si>
  <si>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</si>
  <si>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</si>
  <si>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</si>
  <si>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</si>
  <si>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</si>
  <si>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</si>
  <si>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</si>
  <si>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</si>
  <si>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</si>
  <si>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</si>
  <si>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</si>
  <si>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</si>
  <si>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</si>
  <si>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</si>
  <si>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</si>
  <si>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</si>
  <si>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</si>
  <si>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</si>
  <si>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</si>
  <si>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</si>
  <si>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</si>
  <si>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</si>
  <si>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</si>
  <si>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</si>
  <si>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</si>
  <si>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</si>
  <si>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</si>
  <si>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</si>
  <si>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</si>
  <si>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</si>
  <si>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</si>
  <si>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</si>
  <si>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</si>
  <si>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</si>
  <si>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</si>
  <si>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</si>
  <si>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</si>
  <si>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</si>
  <si>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</si>
  <si>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</si>
  <si>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</si>
  <si>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</si>
  <si>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</si>
  <si>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</si>
  <si>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</si>
  <si>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</si>
  <si>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</si>
  <si>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</si>
  <si>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</si>
  <si>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</si>
  <si>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</si>
  <si>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</si>
  <si>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</si>
  <si>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</si>
  <si>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</si>
  <si>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</si>
  <si>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</si>
  <si>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</si>
  <si>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</si>
  <si>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</si>
  <si>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</si>
  <si>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</si>
  <si>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</si>
  <si>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</si>
  <si>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</si>
  <si>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</si>
  <si>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</si>
  <si>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</si>
  <si>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</si>
  <si>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</si>
  <si>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</si>
  <si>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</si>
  <si>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</si>
  <si>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</si>
  <si>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</si>
  <si>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</si>
  <si>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</si>
  <si>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</si>
  <si>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</si>
  <si>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</si>
  <si>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</si>
  <si>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</si>
  <si>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</si>
  <si>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</si>
  <si>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</si>
  <si>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</si>
  <si>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</si>
  <si>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</si>
  <si>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</si>
  <si>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</si>
  <si>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</si>
  <si>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</si>
  <si>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</si>
  <si>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</si>
  <si>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</si>
  <si>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</si>
  <si>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</si>
  <si>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</si>
  <si>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</si>
  <si>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</si>
  <si>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</si>
  <si>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</si>
  <si>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</si>
  <si>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</si>
  <si>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</si>
  <si>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</si>
  <si>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</si>
  <si>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</si>
  <si>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</si>
  <si>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</si>
  <si>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</si>
  <si>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</si>
  <si>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</si>
  <si>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</si>
  <si>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</si>
  <si>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</si>
  <si>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</si>
  <si>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</si>
  <si>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</si>
  <si>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</si>
  <si>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</si>
  <si>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</si>
  <si>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</si>
  <si>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</si>
  <si>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</si>
  <si>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</si>
  <si>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</si>
  <si>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</si>
  <si>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</si>
  <si>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</si>
  <si>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</si>
  <si>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</si>
  <si>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</si>
  <si>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</si>
  <si>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</si>
  <si>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</si>
  <si>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</si>
  <si>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</si>
  <si>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</si>
  <si>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</si>
  <si>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</si>
  <si>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</si>
  <si>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</si>
  <si>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</si>
  <si>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</si>
  <si>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</si>
  <si>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</si>
  <si>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</si>
  <si>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</si>
  <si>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</si>
  <si>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</si>
  <si>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</si>
  <si>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</si>
  <si>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</si>
  <si>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</si>
  <si>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</si>
  <si>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</si>
  <si>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</si>
  <si>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</si>
  <si>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</si>
  <si>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</si>
  <si>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</si>
  <si>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</si>
  <si>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</si>
  <si>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</si>
  <si>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</si>
  <si>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</si>
  <si>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</si>
  <si>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</si>
  <si>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</si>
  <si>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</si>
  <si>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</si>
  <si>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</si>
  <si>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</si>
  <si>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</si>
  <si>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</si>
  <si>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</si>
  <si>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</si>
  <si>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</si>
  <si>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</si>
  <si>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</si>
  <si>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</si>
  <si>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</si>
  <si>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</si>
  <si>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</si>
  <si>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</si>
  <si>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</si>
  <si>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</si>
  <si>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</si>
  <si>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</si>
  <si>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</si>
  <si>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</si>
  <si>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</si>
  <si>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</si>
  <si>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</si>
  <si>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</si>
  <si>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</si>
  <si>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</si>
  <si>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</si>
  <si>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</si>
  <si>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</si>
  <si>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</si>
  <si>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</si>
  <si>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</si>
  <si>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</si>
  <si>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</si>
  <si>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</si>
  <si>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</si>
  <si>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</si>
  <si>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</si>
  <si>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</si>
  <si>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</si>
  <si>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</si>
  <si>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</si>
  <si>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</si>
  <si>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</si>
  <si>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</si>
  <si>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</si>
  <si>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</si>
  <si>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</si>
  <si>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</si>
  <si>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</si>
  <si>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</si>
  <si>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</si>
  <si>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</si>
  <si>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</si>
  <si>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</si>
  <si>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</si>
  <si>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</si>
  <si>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</si>
  <si>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</si>
  <si>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</si>
  <si>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</si>
  <si>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</si>
  <si>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</si>
  <si>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</si>
  <si>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</si>
  <si>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</si>
  <si>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</si>
  <si>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</si>
  <si>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</si>
  <si>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</si>
  <si>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</si>
  <si>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</si>
  <si>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</si>
  <si>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</si>
  <si>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</si>
  <si>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</si>
  <si>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</si>
  <si>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</si>
  <si>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</si>
  <si>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</si>
  <si>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</si>
  <si>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</si>
  <si>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</si>
  <si>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</si>
  <si>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</si>
  <si>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</si>
  <si>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</si>
  <si>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</si>
  <si>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</si>
  <si>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</si>
  <si>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</si>
  <si>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</si>
  <si>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</si>
  <si>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</si>
  <si>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</si>
  <si>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</si>
  <si>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</si>
  <si>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</si>
  <si>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</si>
  <si>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</si>
  <si>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</si>
  <si>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</si>
  <si>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</si>
  <si>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</si>
  <si>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</si>
  <si>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</si>
  <si>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</si>
  <si>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</si>
  <si>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</si>
  <si>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</si>
  <si>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</si>
  <si>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</si>
  <si>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</si>
  <si>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</si>
  <si>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</si>
  <si>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</si>
  <si>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</si>
  <si>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</si>
  <si>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</si>
  <si>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</si>
  <si>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</si>
  <si>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</si>
  <si>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</si>
  <si>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</si>
  <si>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</si>
  <si>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</si>
  <si>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</si>
  <si>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</si>
  <si>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</si>
  <si>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</si>
  <si>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</si>
  <si>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</si>
  <si>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</si>
  <si>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</si>
  <si>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</si>
  <si>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</si>
  <si>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</si>
  <si>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</si>
  <si>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</si>
  <si>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</si>
  <si>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</si>
  <si>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</si>
  <si>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</si>
  <si>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</si>
  <si>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</si>
  <si>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</si>
  <si>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</si>
  <si>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</si>
  <si>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</si>
  <si>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</si>
  <si>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</si>
  <si>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</si>
  <si>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</si>
  <si>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</si>
  <si>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</si>
  <si>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</si>
  <si>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</si>
  <si>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</si>
  <si>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</si>
  <si>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</si>
  <si>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</si>
  <si>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</si>
  <si>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</si>
  <si>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</si>
  <si>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</si>
  <si>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</si>
  <si>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</si>
  <si>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</si>
  <si>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</si>
  <si>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</si>
  <si>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</si>
  <si>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</si>
  <si>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</si>
  <si>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</si>
  <si>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</si>
  <si>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</si>
  <si>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</si>
  <si>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</si>
  <si>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</si>
  <si>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</si>
  <si>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</si>
  <si>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</si>
  <si>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</si>
  <si>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</si>
  <si>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</si>
  <si>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</si>
  <si>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</si>
  <si>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</si>
  <si>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</si>
  <si>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</si>
  <si>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</si>
  <si>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</si>
  <si>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</si>
  <si>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</si>
  <si>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</si>
  <si>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</si>
  <si>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</si>
  <si>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</si>
  <si>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</si>
  <si>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</si>
  <si>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</si>
  <si>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</si>
  <si>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</si>
  <si>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</si>
  <si>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</si>
  <si>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</si>
  <si>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</si>
  <si>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</si>
  <si>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</si>
  <si>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</si>
  <si>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</si>
  <si>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</si>
  <si>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</si>
  <si>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</si>
  <si>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</si>
  <si>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</si>
  <si>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</si>
  <si>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</si>
  <si>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</si>
  <si>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</si>
  <si>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</si>
  <si>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</si>
  <si>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</si>
  <si>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</si>
  <si>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</si>
  <si>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</si>
  <si>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</si>
  <si>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</si>
  <si>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</si>
  <si>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</si>
  <si>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</si>
  <si>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</si>
  <si>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</si>
  <si>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</si>
  <si>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</si>
  <si>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</si>
  <si>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</si>
  <si>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</si>
  <si>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</si>
  <si>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</si>
  <si>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</si>
  <si>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</si>
  <si>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</si>
  <si>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</si>
  <si>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</si>
  <si>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</si>
  <si>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</si>
  <si>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</si>
  <si>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</si>
  <si>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</si>
  <si>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</si>
  <si>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</si>
  <si>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</si>
  <si>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</si>
  <si>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</si>
  <si>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</si>
  <si>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</si>
  <si>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</si>
  <si>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</si>
  <si>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</si>
  <si>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</si>
  <si>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</si>
  <si>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</si>
  <si>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</si>
  <si>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</si>
  <si>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</si>
  <si>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</si>
  <si>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</si>
  <si>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</si>
  <si>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</si>
  <si>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</si>
  <si>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</si>
  <si>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</si>
  <si>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</si>
  <si>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</si>
  <si>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</si>
  <si>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</si>
  <si>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</si>
  <si>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</si>
  <si>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</si>
  <si>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</si>
  <si>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</si>
  <si>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</si>
  <si>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</si>
  <si>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</si>
  <si>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</si>
  <si>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</si>
  <si>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</si>
  <si>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</si>
  <si>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</si>
  <si>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</si>
  <si>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</si>
  <si>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</si>
  <si>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</si>
  <si>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</si>
  <si>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</si>
  <si>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</si>
  <si>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</si>
  <si>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</si>
  <si>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</si>
  <si>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</si>
  <si>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</si>
  <si>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</si>
  <si>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</si>
  <si>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</si>
  <si>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</si>
  <si>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</si>
  <si>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</si>
  <si>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</si>
  <si>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</si>
  <si>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</si>
  <si>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</si>
  <si>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</si>
  <si>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</si>
  <si>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</si>
  <si>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</si>
  <si>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</si>
  <si>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</si>
  <si>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</si>
  <si>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</si>
  <si>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</si>
  <si>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</si>
  <si>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</si>
  <si>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</si>
  <si>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</si>
  <si>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</si>
  <si>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</si>
  <si>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</si>
  <si>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</si>
  <si>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</si>
  <si>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</si>
  <si>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</si>
  <si>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</si>
  <si>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</si>
  <si>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</si>
  <si>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</si>
  <si>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</si>
  <si>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</si>
  <si>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</si>
  <si>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</si>
  <si>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</si>
  <si>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</si>
  <si>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</si>
  <si>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</si>
  <si>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</si>
  <si>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</si>
  <si>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</si>
  <si>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</si>
  <si>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</si>
  <si>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</si>
  <si>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</si>
  <si>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</si>
  <si>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</si>
  <si>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</si>
  <si>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</si>
  <si>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</si>
  <si>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</si>
  <si>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</si>
  <si>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</si>
  <si>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</si>
  <si>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</si>
  <si>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</si>
  <si>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</si>
  <si>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</si>
  <si>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</si>
  <si>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</si>
  <si>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</si>
  <si>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</si>
  <si>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</si>
  <si>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</si>
  <si>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</si>
  <si>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</si>
  <si>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</si>
  <si>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</si>
  <si>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</si>
  <si>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</si>
  <si>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</si>
  <si>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</si>
  <si>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</si>
  <si>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</si>
  <si>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</si>
  <si>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</si>
  <si>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</si>
  <si>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</si>
  <si>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</si>
  <si>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</si>
  <si>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</si>
  <si>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</si>
  <si>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</si>
  <si>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</si>
  <si>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</si>
  <si>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</si>
  <si>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</si>
  <si>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</si>
  <si>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</si>
  <si>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</si>
  <si>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</si>
  <si>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</si>
  <si>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</si>
  <si>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</si>
  <si>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</si>
  <si>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</si>
  <si>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</si>
  <si>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</si>
  <si>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</si>
  <si>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</si>
  <si>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</si>
  <si>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</si>
  <si>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</si>
  <si>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</si>
  <si>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</si>
  <si>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</si>
  <si>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</si>
  <si>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</si>
  <si>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</si>
  <si>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</si>
  <si>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</si>
  <si>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</si>
  <si>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</si>
  <si>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</si>
  <si>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</si>
  <si>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</si>
  <si>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</si>
  <si>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</si>
  <si>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</si>
  <si>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</si>
  <si>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</si>
  <si>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</si>
  <si>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</si>
  <si>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</si>
  <si>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</si>
  <si>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</si>
  <si>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</si>
  <si>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</si>
  <si>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</si>
  <si>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</si>
  <si>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</si>
  <si>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</si>
  <si>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</si>
  <si>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</si>
  <si>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</si>
  <si>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</si>
  <si>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</si>
  <si>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</si>
  <si>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</si>
  <si>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</si>
  <si>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</si>
  <si>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</si>
  <si>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</si>
  <si>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</si>
  <si>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</si>
  <si>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</si>
  <si>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</si>
  <si>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</si>
  <si>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</si>
  <si>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</si>
  <si>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</si>
  <si>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</si>
  <si>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</si>
  <si>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</si>
  <si>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</si>
  <si>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</si>
  <si>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</si>
  <si>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</si>
  <si>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</si>
  <si>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</si>
  <si>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</si>
  <si>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</si>
  <si>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</si>
  <si>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</si>
  <si>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</si>
  <si>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</si>
  <si>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</si>
  <si>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</si>
  <si>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</si>
  <si>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</si>
  <si>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</si>
  <si>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</si>
  <si>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</si>
  <si>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</si>
  <si>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</si>
  <si>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</si>
  <si>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</si>
  <si>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</si>
  <si>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</si>
  <si>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</si>
  <si>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</si>
  <si>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</si>
  <si>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</si>
  <si>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</si>
  <si>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</si>
  <si>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</si>
  <si>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</si>
  <si>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</si>
  <si>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</si>
  <si>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</si>
  <si>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</si>
  <si>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</si>
  <si>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</si>
  <si>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</si>
  <si>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</si>
  <si>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</si>
  <si>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</si>
  <si>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</si>
  <si>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</si>
  <si>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</si>
  <si>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</si>
  <si>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</si>
  <si>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</si>
  <si>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</si>
  <si>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</si>
  <si>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</si>
  <si>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</si>
  <si>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</si>
  <si>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</si>
  <si>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</si>
  <si>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</si>
  <si>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</si>
  <si>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</si>
  <si>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</si>
  <si>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</si>
  <si>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</si>
  <si>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</si>
  <si>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</si>
  <si>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</si>
  <si>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</si>
  <si>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</si>
  <si>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</si>
  <si>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</si>
  <si>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</si>
  <si>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</si>
  <si>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</si>
  <si>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</si>
  <si>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</si>
  <si>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</si>
  <si>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</si>
  <si>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</si>
  <si>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</si>
  <si>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</si>
  <si>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</si>
  <si>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</si>
  <si>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</si>
  <si>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</si>
  <si>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</si>
  <si>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</si>
  <si>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</si>
  <si>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</si>
  <si>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</si>
  <si>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</si>
  <si>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</si>
  <si>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</si>
  <si>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</si>
  <si>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</si>
  <si>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</si>
  <si>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</si>
  <si>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</si>
  <si>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</si>
  <si>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</si>
  <si>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</si>
  <si>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</si>
  <si>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</si>
  <si>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</si>
  <si>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</si>
  <si>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</si>
  <si>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</si>
  <si>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</si>
  <si>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</si>
  <si>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</si>
  <si>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</si>
  <si>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</si>
  <si>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</si>
  <si>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</si>
  <si>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</si>
  <si>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</si>
  <si>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</si>
  <si>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</si>
  <si>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</si>
  <si>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</si>
  <si>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</si>
  <si>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</si>
  <si>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</si>
  <si>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</si>
  <si>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</si>
  <si>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</si>
  <si>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</si>
  <si>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</si>
  <si>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</si>
  <si>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</si>
  <si>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</si>
  <si>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</si>
  <si>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</si>
  <si>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</si>
  <si>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</si>
  <si>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</si>
  <si>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</si>
  <si>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</si>
  <si>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</si>
  <si>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</si>
  <si>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</si>
  <si>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</si>
  <si>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</si>
  <si>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</si>
  <si>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</si>
  <si>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</si>
  <si>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</si>
  <si>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</si>
  <si>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</si>
  <si>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</si>
  <si>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</si>
  <si>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</si>
  <si>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</si>
  <si>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</si>
  <si>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</si>
  <si>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</si>
  <si>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</si>
  <si>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</si>
  <si>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</si>
  <si>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</si>
  <si>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</si>
  <si>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</si>
  <si>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</si>
  <si>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</si>
  <si>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</si>
  <si>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</si>
  <si>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</si>
  <si>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</si>
  <si>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</si>
  <si>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</si>
  <si>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</si>
  <si>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</si>
  <si>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</si>
  <si>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</si>
  <si>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</si>
  <si>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</si>
  <si>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</si>
  <si>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</si>
  <si>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</si>
  <si>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</si>
  <si>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</si>
  <si>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</si>
  <si>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</si>
  <si>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</si>
  <si>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</si>
  <si>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</si>
  <si>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</si>
  <si>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</si>
  <si>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</si>
  <si>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</si>
  <si>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</si>
  <si>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</si>
  <si>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</si>
  <si>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</si>
  <si>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</si>
  <si>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</si>
  <si>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</si>
  <si>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</si>
  <si>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</si>
  <si>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</si>
  <si>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</si>
  <si>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</si>
  <si>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</si>
  <si>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</si>
  <si>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</si>
  <si>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</si>
  <si>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</si>
  <si>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</si>
  <si>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</si>
  <si>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</si>
  <si>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</si>
  <si>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</si>
  <si>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</si>
  <si>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</si>
  <si>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</si>
  <si>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</si>
  <si>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</si>
  <si>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</si>
  <si>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</si>
  <si>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</si>
  <si>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</si>
  <si>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</si>
  <si>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</si>
  <si>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</si>
  <si>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</si>
  <si>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</si>
  <si>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</si>
  <si>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</si>
  <si>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</si>
  <si>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</si>
  <si>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</si>
  <si>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</si>
  <si>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</si>
  <si>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</si>
  <si>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</si>
  <si>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</si>
  <si>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</si>
  <si>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</si>
  <si>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</si>
  <si>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</si>
  <si>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</si>
  <si>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</si>
  <si>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</si>
  <si>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</si>
  <si>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</si>
  <si>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</si>
  <si>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</si>
  <si>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</si>
  <si>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</si>
  <si>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</si>
  <si>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</si>
  <si>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</si>
  <si>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</si>
  <si>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</si>
  <si>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</si>
  <si>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</si>
  <si>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</si>
  <si>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</si>
  <si>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</si>
  <si>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</si>
  <si>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</si>
  <si>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</si>
  <si>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</si>
  <si>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</si>
  <si>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</si>
  <si>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</si>
  <si>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</si>
  <si>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</si>
  <si>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</si>
  <si>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</si>
  <si>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</si>
  <si>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</si>
  <si>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</si>
  <si>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</si>
  <si>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</si>
  <si>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</si>
  <si>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</si>
  <si>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</si>
  <si>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</si>
  <si>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</si>
  <si>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</si>
  <si>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</si>
  <si>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</si>
  <si>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</si>
  <si>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</si>
  <si>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</si>
  <si>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</si>
  <si>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</si>
  <si>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</si>
  <si>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</si>
  <si>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</si>
  <si>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</si>
  <si>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</si>
  <si>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</si>
  <si>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</si>
  <si>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</si>
  <si>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</si>
  <si>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</si>
  <si>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</si>
  <si>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</si>
  <si>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</si>
  <si>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</si>
  <si>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</si>
  <si>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</si>
  <si>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</si>
  <si>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</si>
  <si>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</si>
  <si>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</si>
  <si>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</si>
  <si>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</si>
  <si>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</si>
  <si>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</si>
  <si>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</si>
  <si>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</si>
  <si>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</si>
  <si>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</si>
  <si>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</si>
  <si>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</si>
  <si>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</si>
  <si>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</si>
  <si>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</si>
  <si>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</si>
  <si>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</si>
  <si>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</si>
  <si>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</si>
  <si>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</si>
  <si>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</si>
  <si>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</si>
  <si>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</si>
  <si>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</si>
  <si>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</si>
  <si>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</si>
  <si>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</si>
  <si>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</si>
  <si>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</si>
  <si>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</si>
  <si>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</si>
  <si>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</si>
  <si>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</si>
  <si>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</si>
  <si>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</si>
  <si>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</si>
  <si>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</si>
  <si>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</si>
  <si>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</si>
  <si>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</si>
  <si>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</si>
  <si>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</si>
  <si>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</si>
  <si>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</si>
  <si>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</si>
  <si>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</si>
  <si>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</si>
  <si>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</si>
  <si>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</si>
  <si>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</si>
  <si>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</si>
  <si>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</si>
  <si>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</si>
  <si>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</si>
  <si>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</si>
  <si>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</si>
  <si>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</si>
  <si>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</si>
  <si>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</si>
  <si>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</si>
  <si>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</si>
  <si>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</si>
  <si>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</si>
  <si>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</si>
  <si>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</si>
  <si>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</si>
  <si>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</si>
  <si>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</si>
  <si>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</si>
  <si>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</si>
  <si>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</si>
  <si>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</si>
  <si>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</si>
  <si>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</si>
  <si>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</si>
  <si>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</si>
  <si>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</si>
  <si>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</si>
  <si>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</si>
  <si>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</si>
  <si>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</si>
  <si>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</si>
  <si>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</si>
  <si>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</si>
  <si>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</si>
  <si>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</si>
  <si>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</si>
  <si>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</si>
  <si>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</si>
  <si>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</si>
  <si>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</si>
  <si>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</si>
  <si>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</si>
  <si>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</si>
  <si>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</si>
  <si>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</si>
  <si>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</si>
  <si>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</si>
  <si>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</si>
  <si>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</si>
  <si>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</si>
  <si>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</si>
  <si>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</si>
  <si>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</si>
  <si>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</si>
  <si>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</si>
  <si>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</si>
  <si>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</si>
  <si>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</si>
  <si>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</si>
  <si>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</si>
  <si>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</si>
  <si>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</si>
  <si>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</si>
  <si>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</si>
  <si>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</si>
  <si>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</si>
  <si>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</si>
  <si>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</si>
  <si>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</si>
  <si>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</si>
  <si>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</si>
  <si>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</si>
  <si>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</si>
  <si>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</si>
  <si>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</si>
  <si>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</si>
  <si>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</si>
  <si>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</si>
  <si>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</si>
  <si>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</si>
  <si>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</si>
  <si>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</si>
  <si>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</si>
  <si>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</si>
  <si>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</si>
  <si>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</si>
  <si>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</si>
  <si>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</si>
  <si>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</si>
  <si>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</si>
  <si>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</si>
  <si>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</si>
  <si>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</si>
  <si>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</si>
  <si>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</si>
  <si>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</si>
  <si>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</si>
  <si>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</si>
  <si>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</si>
  <si>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</si>
  <si>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</si>
  <si>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</si>
  <si>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</si>
  <si>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</si>
  <si>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</si>
  <si>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</si>
  <si>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</si>
  <si>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</si>
  <si>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</si>
  <si>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</si>
  <si>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</si>
  <si>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</si>
  <si>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</si>
  <si>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</si>
  <si>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</si>
  <si>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</si>
  <si>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</si>
  <si>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</si>
  <si>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</si>
  <si>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</si>
  <si>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</si>
  <si>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</si>
  <si>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</si>
  <si>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</si>
  <si>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</si>
  <si>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</si>
  <si>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</si>
  <si>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</si>
  <si>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</si>
  <si>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</si>
  <si>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</si>
  <si>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</si>
  <si>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</si>
  <si>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</si>
  <si>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</si>
  <si>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</si>
  <si>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</si>
  <si>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</si>
  <si>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</si>
  <si>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</si>
  <si>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</si>
  <si>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</si>
  <si>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</si>
  <si>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</si>
  <si>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</si>
  <si>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</si>
  <si>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</si>
  <si>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</si>
  <si>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</si>
  <si>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</si>
  <si>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</si>
  <si>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</si>
  <si>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</si>
  <si>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</si>
  <si>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</si>
  <si>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</si>
  <si>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</si>
  <si>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</si>
  <si>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</si>
  <si>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</si>
  <si>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</si>
  <si>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</si>
  <si>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</si>
  <si>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</si>
  <si>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</si>
  <si>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</si>
  <si>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</si>
  <si>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</si>
  <si>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</si>
  <si>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</si>
  <si>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</si>
  <si>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</si>
  <si>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</si>
  <si>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</si>
  <si>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</si>
  <si>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</si>
  <si>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</si>
  <si>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</si>
  <si>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</si>
  <si>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</si>
  <si>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</si>
  <si>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</si>
  <si>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</si>
  <si>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</si>
  <si>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</si>
  <si>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</si>
  <si>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</si>
  <si>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</si>
  <si>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</si>
  <si>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</si>
  <si>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</si>
  <si>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</si>
  <si>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</si>
  <si>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</si>
  <si>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</si>
  <si>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</si>
  <si>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</si>
  <si>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</si>
  <si>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</si>
  <si>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</si>
  <si>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</si>
  <si>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</si>
  <si>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</si>
  <si>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</si>
  <si>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</si>
  <si>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</si>
  <si>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</si>
  <si>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</si>
  <si>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</si>
  <si>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</si>
  <si>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</si>
  <si>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</si>
  <si>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</si>
  <si>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</si>
  <si>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</si>
  <si>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</si>
  <si>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</si>
  <si>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</si>
  <si>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</si>
  <si>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</si>
  <si>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</si>
  <si>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</si>
  <si>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</si>
  <si>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</si>
  <si>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</si>
  <si>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</si>
  <si>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</si>
  <si>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</si>
  <si>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</si>
  <si>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</si>
  <si>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</si>
  <si>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</si>
  <si>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</si>
  <si>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</si>
  <si>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</si>
  <si>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</si>
  <si>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</si>
  <si>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</si>
  <si>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</si>
  <si>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</si>
  <si>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</si>
  <si>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</si>
  <si>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</si>
  <si>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</si>
  <si>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</si>
  <si>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</si>
  <si>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</si>
  <si>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</si>
  <si>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</si>
  <si>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</si>
  <si>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</si>
  <si>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</si>
  <si>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</si>
  <si>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</si>
  <si>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</si>
  <si>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</si>
  <si>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</si>
  <si>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</si>
  <si>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</si>
  <si>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</si>
  <si>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</si>
  <si>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</si>
  <si>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</si>
  <si>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</si>
  <si>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</si>
  <si>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</si>
  <si>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</si>
  <si>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</si>
  <si>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</si>
  <si>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</si>
  <si>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</si>
  <si>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</si>
  <si>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</si>
  <si>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</si>
  <si>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</si>
  <si>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</si>
  <si>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</si>
  <si>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</si>
  <si>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</si>
  <si>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</si>
  <si>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</si>
  <si>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</si>
  <si>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</si>
  <si>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</si>
  <si>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</si>
  <si>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</si>
  <si>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</si>
  <si>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</si>
  <si>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</si>
  <si>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</si>
  <si>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</si>
  <si>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</si>
  <si>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</si>
  <si>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</si>
  <si>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</si>
  <si>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</si>
  <si>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</si>
  <si>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</si>
  <si>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</si>
  <si>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</si>
  <si>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</si>
  <si>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</si>
  <si>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</si>
  <si>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</si>
  <si>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</si>
  <si>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</si>
  <si>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</si>
  <si>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</si>
  <si>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</si>
  <si>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</si>
  <si>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</si>
  <si>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</si>
  <si>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</si>
  <si>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</si>
  <si>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</si>
  <si>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</si>
  <si>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</si>
  <si>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</si>
  <si>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</si>
  <si>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</si>
  <si>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</si>
  <si>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</si>
  <si>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</si>
  <si>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</si>
  <si>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</si>
  <si>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</si>
  <si>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</si>
  <si>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</si>
  <si>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</si>
  <si>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</si>
  <si>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</si>
  <si>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</si>
  <si>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</si>
  <si>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</si>
  <si>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</si>
  <si>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</si>
  <si>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</si>
  <si>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</si>
  <si>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</si>
  <si>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</si>
  <si>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</si>
  <si>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</si>
  <si>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</si>
  <si>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</si>
  <si>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</si>
  <si>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</si>
  <si>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</si>
  <si>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</si>
  <si>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</si>
  <si>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</si>
  <si>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</si>
  <si>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</si>
  <si>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</si>
  <si>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</si>
  <si>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</si>
  <si>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</si>
  <si>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</si>
  <si>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</si>
  <si>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</si>
  <si>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</si>
  <si>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</si>
  <si>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</si>
  <si>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</si>
  <si>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</si>
  <si>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</si>
  <si>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</si>
  <si>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</si>
  <si>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</si>
  <si>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</si>
  <si>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</si>
  <si>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</si>
  <si>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</si>
  <si>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</si>
  <si>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</si>
  <si>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</si>
  <si>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</si>
  <si>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</si>
  <si>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</si>
  <si>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</si>
  <si>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</si>
  <si>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</si>
  <si>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</si>
  <si>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</si>
  <si>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</si>
  <si>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</si>
  <si>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</si>
  <si>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</si>
  <si>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</si>
  <si>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</si>
  <si>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</si>
  <si>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</si>
  <si>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</si>
  <si>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</si>
  <si>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</si>
  <si>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</si>
  <si>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</si>
  <si>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</si>
  <si>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</si>
  <si>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</si>
  <si>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</si>
  <si>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</si>
  <si>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</si>
  <si>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</si>
  <si>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</si>
  <si>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</si>
  <si>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</si>
  <si>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</si>
  <si>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</si>
  <si>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</si>
  <si>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</si>
  <si>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</si>
  <si>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</si>
  <si>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</si>
  <si>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</si>
  <si>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</si>
  <si>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</si>
  <si>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</si>
  <si>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</si>
  <si>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</si>
  <si>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</si>
  <si>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</si>
  <si>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</si>
  <si>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</si>
  <si>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</si>
  <si>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</si>
  <si>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</si>
  <si>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</si>
  <si>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</si>
  <si>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</si>
  <si>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</si>
  <si>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</si>
  <si>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</si>
  <si>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</si>
  <si>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</si>
  <si>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</si>
  <si>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</si>
  <si>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</si>
  <si>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</si>
  <si>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</si>
  <si>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</si>
  <si>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</si>
  <si>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</si>
  <si>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</si>
  <si>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</si>
  <si>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</si>
  <si>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</si>
  <si>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</si>
  <si>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</si>
  <si>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</si>
  <si>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</si>
  <si>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</si>
  <si>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</si>
  <si>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</si>
  <si>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</si>
  <si>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</si>
  <si>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</si>
  <si>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</si>
  <si>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</si>
  <si>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</si>
  <si>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</si>
  <si>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</si>
  <si>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</si>
  <si>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</si>
  <si>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</si>
  <si>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</si>
  <si>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</si>
  <si>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</si>
  <si>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</si>
  <si>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</si>
  <si>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</si>
  <si>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</si>
  <si>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</si>
  <si>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</si>
  <si>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</si>
  <si>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</si>
  <si>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</si>
  <si>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</si>
  <si>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</si>
  <si>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</si>
  <si>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</si>
  <si>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</si>
  <si>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</si>
  <si>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</si>
  <si>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</si>
  <si>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</si>
  <si>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</si>
  <si>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</si>
  <si>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</si>
  <si>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</si>
  <si>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</si>
  <si>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</si>
  <si>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</si>
  <si>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</si>
  <si>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</si>
  <si>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</si>
  <si>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</si>
  <si>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</si>
  <si>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</si>
  <si>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</si>
  <si>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</si>
  <si>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</si>
  <si>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</si>
  <si>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</si>
  <si>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</si>
  <si>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</si>
  <si>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</si>
  <si>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</si>
  <si>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</si>
  <si>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</si>
  <si>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</si>
  <si>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</si>
  <si>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</si>
  <si>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</si>
  <si>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</si>
  <si>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</si>
  <si>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</si>
  <si>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</si>
  <si>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</si>
  <si>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</si>
  <si>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</si>
  <si>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</si>
  <si>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</si>
  <si>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</si>
  <si>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</si>
  <si>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</si>
  <si>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</si>
  <si>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</si>
  <si>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</si>
  <si>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</si>
  <si>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</si>
  <si>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</si>
  <si>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</si>
  <si>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</si>
  <si>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</si>
  <si>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</si>
  <si>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</si>
  <si>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</si>
  <si>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</si>
  <si>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</si>
  <si>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</si>
  <si>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</si>
  <si>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</si>
  <si>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</si>
  <si>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</si>
  <si>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</si>
  <si>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</si>
  <si>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</si>
  <si>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</si>
  <si>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</si>
  <si>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</si>
  <si>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</si>
  <si>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</si>
  <si>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</si>
  <si>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</si>
  <si>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</si>
  <si>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</si>
  <si>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</si>
  <si>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</si>
  <si>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</si>
  <si>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</si>
  <si>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</si>
  <si>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</si>
  <si>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</si>
  <si>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</si>
  <si>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</si>
  <si>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</si>
  <si>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</si>
  <si>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</si>
  <si>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</si>
  <si>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</si>
  <si>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</si>
  <si>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</si>
  <si>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</si>
  <si>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</si>
  <si>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</si>
  <si>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</si>
  <si>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</si>
  <si>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</si>
  <si>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</si>
  <si>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</si>
  <si>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</si>
  <si>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</si>
  <si>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</si>
  <si>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</si>
  <si>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</si>
  <si>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</si>
  <si>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</si>
  <si>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</si>
  <si>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</si>
  <si>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</si>
  <si>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</si>
  <si>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</si>
  <si>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</si>
  <si>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</si>
  <si>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</si>
  <si>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</si>
  <si>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</si>
  <si>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</si>
  <si>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</si>
  <si>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</si>
  <si>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</si>
  <si>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</si>
  <si>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</si>
  <si>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</si>
  <si>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</si>
  <si>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</si>
  <si>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</si>
  <si>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</si>
  <si>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</si>
  <si>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</si>
  <si>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</si>
  <si>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</si>
  <si>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</si>
  <si>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</si>
  <si>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</si>
  <si>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</si>
  <si>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</si>
  <si>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</si>
  <si>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</si>
  <si>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</si>
  <si>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</si>
  <si>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</si>
  <si>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</si>
  <si>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</si>
  <si>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</si>
  <si>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</si>
  <si>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</si>
  <si>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</si>
  <si>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</si>
  <si>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</si>
  <si>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</si>
  <si>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</si>
  <si>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</si>
  <si>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</si>
  <si>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</si>
  <si>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</si>
  <si>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</si>
  <si>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</si>
  <si>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</si>
  <si>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</si>
  <si>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</si>
  <si>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</si>
  <si>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</si>
  <si>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</si>
  <si>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</si>
  <si>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</si>
  <si>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</si>
  <si>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</si>
  <si>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</si>
  <si>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</si>
  <si>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</si>
  <si>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</si>
  <si>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</si>
  <si>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</si>
  <si>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</si>
  <si>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</si>
  <si>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</si>
  <si>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</si>
  <si>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</si>
  <si>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</si>
  <si>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</si>
  <si>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</si>
  <si>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</si>
  <si>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</si>
  <si>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</si>
  <si>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</si>
  <si>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</si>
  <si>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</si>
  <si>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</si>
  <si>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</si>
  <si>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</si>
  <si>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</si>
  <si>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</si>
  <si>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</si>
  <si>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</si>
  <si>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</si>
  <si>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</si>
  <si>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</si>
  <si>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</si>
  <si>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</si>
  <si>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</si>
  <si>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</si>
  <si>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</si>
  <si>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</si>
  <si>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</si>
  <si>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</si>
  <si>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</si>
  <si>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</si>
  <si>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</si>
  <si>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</si>
  <si>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</si>
  <si>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</si>
  <si>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</si>
  <si>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</si>
  <si>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</si>
  <si>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</si>
  <si>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</si>
  <si>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</si>
  <si>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</si>
  <si>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</si>
  <si>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</si>
  <si>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</si>
  <si>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</si>
  <si>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</si>
  <si>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</si>
  <si>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</si>
  <si>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</si>
  <si>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</si>
  <si>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</si>
  <si>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</si>
  <si>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</si>
  <si>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</si>
  <si>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</si>
  <si>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</si>
  <si>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</si>
  <si>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</si>
  <si>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</si>
  <si>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</si>
  <si>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</si>
  <si>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</si>
  <si>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</si>
  <si>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</si>
  <si>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</si>
  <si>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</si>
  <si>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</si>
  <si>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</si>
  <si>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</si>
  <si>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</si>
  <si>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</si>
  <si>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</si>
  <si>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</si>
  <si>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</si>
  <si>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</si>
  <si>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</si>
  <si>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</si>
  <si>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</si>
  <si>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</si>
  <si>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</si>
  <si>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</si>
  <si>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</si>
  <si>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</si>
  <si>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</si>
  <si>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</si>
  <si>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</si>
  <si>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</si>
  <si>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</si>
  <si>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</si>
  <si>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</si>
  <si>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</si>
  <si>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</si>
  <si>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</si>
  <si>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</si>
  <si>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</si>
  <si>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</si>
  <si>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</si>
  <si>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</si>
  <si>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</si>
  <si>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</si>
  <si>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</si>
  <si>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</si>
  <si>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</si>
  <si>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</si>
  <si>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</si>
  <si>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</si>
  <si>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</si>
  <si>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</si>
  <si>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</si>
  <si>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</si>
  <si>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</si>
  <si>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</si>
  <si>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</si>
  <si>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</si>
  <si>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</si>
  <si>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</si>
  <si>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</si>
  <si>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</si>
  <si>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</si>
  <si>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</si>
  <si>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</si>
  <si>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</si>
  <si>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</si>
  <si>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</si>
  <si>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</si>
  <si>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</si>
  <si>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</si>
  <si>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</si>
  <si>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</si>
  <si>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</si>
  <si>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</si>
  <si>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</si>
  <si>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</si>
  <si>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</si>
  <si>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</si>
  <si>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</si>
  <si>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</si>
  <si>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</si>
  <si>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</si>
  <si>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</si>
  <si>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</si>
  <si>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</si>
  <si>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</si>
  <si>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</si>
  <si>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</si>
  <si>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</si>
  <si>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</si>
  <si>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</si>
  <si>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</si>
  <si>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</si>
  <si>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</si>
  <si>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</si>
  <si>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</si>
  <si>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</si>
  <si>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</si>
  <si>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</si>
  <si>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</si>
  <si>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</si>
  <si>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</si>
  <si>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</si>
  <si>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</si>
  <si>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</si>
  <si>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</si>
  <si>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</si>
  <si>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</si>
  <si>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</si>
  <si>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</si>
  <si>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</si>
  <si>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</si>
  <si>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</si>
  <si>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</si>
  <si>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</si>
  <si>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</si>
  <si>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</si>
  <si>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</si>
  <si>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</si>
  <si>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</si>
  <si>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</si>
  <si>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</si>
  <si>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</si>
  <si>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</si>
  <si>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</si>
  <si>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</si>
  <si>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</si>
  <si>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</si>
  <si>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</si>
  <si>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</si>
  <si>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</si>
  <si>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</si>
  <si>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</si>
  <si>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</si>
  <si>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</si>
  <si>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</si>
  <si>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</si>
  <si>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</si>
  <si>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</si>
  <si>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</si>
  <si>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</si>
  <si>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</si>
  <si>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</si>
  <si>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</si>
  <si>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</si>
  <si>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</si>
  <si>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</si>
  <si>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</si>
  <si>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</si>
  <si>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</si>
  <si>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</si>
  <si>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</si>
  <si>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</si>
  <si>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</si>
  <si>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</si>
  <si>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</si>
  <si>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</si>
  <si>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</si>
  <si>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</si>
  <si>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</si>
  <si>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</si>
  <si>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</si>
  <si>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</si>
  <si>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</si>
  <si>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</si>
  <si>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</si>
  <si>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</si>
  <si>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</si>
  <si>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</si>
  <si>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</si>
  <si>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</si>
  <si>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</si>
  <si>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</si>
  <si>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</si>
  <si>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</si>
  <si>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</si>
  <si>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</si>
  <si>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</si>
  <si>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</si>
  <si>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</si>
  <si>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</si>
  <si>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</si>
  <si>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</si>
  <si>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</si>
  <si>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</si>
  <si>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</si>
  <si>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</si>
  <si>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</si>
  <si>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</si>
  <si>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</si>
  <si>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</si>
  <si>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</si>
  <si>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</si>
  <si>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</si>
  <si>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</si>
  <si>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</si>
  <si>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</si>
  <si>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</si>
  <si>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</si>
  <si>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</si>
  <si>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</si>
  <si>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</si>
  <si>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</si>
  <si>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</si>
  <si>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</si>
  <si>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</si>
  <si>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</si>
  <si>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</si>
  <si>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</si>
  <si>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</si>
  <si>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</si>
  <si>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</si>
  <si>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</si>
  <si>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</si>
  <si>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</si>
  <si>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</si>
  <si>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</si>
  <si>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</si>
  <si>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</si>
  <si>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</si>
  <si>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</si>
  <si>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</si>
  <si>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</si>
  <si>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</si>
  <si>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</si>
  <si>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</si>
  <si>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</si>
  <si>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</si>
  <si>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</si>
  <si>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</si>
  <si>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</si>
  <si>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</si>
  <si>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</si>
  <si>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</si>
  <si>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</si>
  <si>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</si>
  <si>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</si>
  <si>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</si>
  <si>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</si>
  <si>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</si>
  <si>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</si>
  <si>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</si>
  <si>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</si>
  <si>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</si>
  <si>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</si>
  <si>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</si>
  <si>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</si>
  <si>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</si>
  <si>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</si>
  <si>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</si>
  <si>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</si>
  <si>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</si>
  <si>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</si>
  <si>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</si>
  <si>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</si>
  <si>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</si>
  <si>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</si>
  <si>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</si>
  <si>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</si>
  <si>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</si>
  <si>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</si>
  <si>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</si>
  <si>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</si>
  <si>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</si>
  <si>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</si>
  <si>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</si>
  <si>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</si>
  <si>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</si>
  <si>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</si>
  <si>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</si>
  <si>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</si>
  <si>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</si>
  <si>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</si>
  <si>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</si>
  <si>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</si>
  <si>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</si>
  <si>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</si>
  <si>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</si>
  <si>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</si>
  <si>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</si>
  <si>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</si>
  <si>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</si>
  <si>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</si>
  <si>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</si>
  <si>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</si>
  <si>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</si>
  <si>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</si>
  <si>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</si>
  <si>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</si>
  <si>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</si>
  <si>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</si>
  <si>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</si>
  <si>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</si>
  <si>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</si>
  <si>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</si>
  <si>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</si>
  <si>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</si>
  <si>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</si>
  <si>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</si>
  <si>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</si>
  <si>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</si>
  <si>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</si>
  <si>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</si>
  <si>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</si>
  <si>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</si>
  <si>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</si>
  <si>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</si>
  <si>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</si>
  <si>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</si>
  <si>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</si>
  <si>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</si>
  <si>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</si>
  <si>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</si>
  <si>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</si>
  <si>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</si>
  <si>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</si>
  <si>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</si>
  <si>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</si>
  <si>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</si>
  <si>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</si>
  <si>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</si>
  <si>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</si>
  <si>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</si>
  <si>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</si>
  <si>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</si>
  <si>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</si>
  <si>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</si>
  <si>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</si>
  <si>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</si>
  <si>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</si>
  <si>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</si>
  <si>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</si>
  <si>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</si>
  <si>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</si>
  <si>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</si>
  <si>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</si>
  <si>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</si>
  <si>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</si>
  <si>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</si>
  <si>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</si>
  <si>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</si>
  <si>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</si>
  <si>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</si>
  <si>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</si>
  <si>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</si>
  <si>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</si>
  <si>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</si>
  <si>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</si>
  <si>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</si>
  <si>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</si>
  <si>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</si>
  <si>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</si>
  <si>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</si>
  <si>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</si>
  <si>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</si>
  <si>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</si>
  <si>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</si>
  <si>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</si>
  <si>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</si>
  <si>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</si>
  <si>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</si>
  <si>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</si>
  <si>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</si>
  <si>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</si>
  <si>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</si>
  <si>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</si>
  <si>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</si>
  <si>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</si>
  <si>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</si>
  <si>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</si>
  <si>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</si>
  <si>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</si>
  <si>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</si>
  <si>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</si>
  <si>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</si>
  <si>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</si>
  <si>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</si>
  <si>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</si>
  <si>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</si>
  <si>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</si>
  <si>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</si>
  <si>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</si>
  <si>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</si>
  <si>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</si>
  <si>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</si>
  <si>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</si>
  <si>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</si>
  <si>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</si>
  <si>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</si>
  <si>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</si>
  <si>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</si>
  <si>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</si>
  <si>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</si>
  <si>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</si>
  <si>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</si>
  <si>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</si>
  <si>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</si>
  <si>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</si>
  <si>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</si>
  <si>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</si>
  <si>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</si>
  <si>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</si>
  <si>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</si>
  <si>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</si>
  <si>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</si>
  <si>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</si>
  <si>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</si>
  <si>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</si>
  <si>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</si>
  <si>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</si>
  <si>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</si>
  <si>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</si>
  <si>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</si>
  <si>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</si>
  <si>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</si>
  <si>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</si>
  <si>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</si>
  <si>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</si>
  <si>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</si>
  <si>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</si>
  <si>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</si>
  <si>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</si>
  <si>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</si>
  <si>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</si>
  <si>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</si>
  <si>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</si>
  <si>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</si>
  <si>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</si>
  <si>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</si>
  <si>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</si>
  <si>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</si>
  <si>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</si>
  <si>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</si>
  <si>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</si>
  <si>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</si>
  <si>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</si>
  <si>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</si>
  <si>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</si>
  <si>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</si>
  <si>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</si>
  <si>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</si>
  <si>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</si>
  <si>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</si>
  <si>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</si>
  <si>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</si>
  <si>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</si>
  <si>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</si>
  <si>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</si>
  <si>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</si>
  <si>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</si>
  <si>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</si>
  <si>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</si>
  <si>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</si>
  <si>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</si>
  <si>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</si>
  <si>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</si>
  <si>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</si>
  <si>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</si>
  <si>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</si>
  <si>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</si>
  <si>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</si>
  <si>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</si>
  <si>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</si>
  <si>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</si>
  <si>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</si>
  <si>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</si>
  <si>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</si>
  <si>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</si>
  <si>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</si>
  <si>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</si>
  <si>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</si>
  <si>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</si>
  <si>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</si>
  <si>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</si>
  <si>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</si>
  <si>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</si>
  <si>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</si>
  <si>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</si>
  <si>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</si>
  <si>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</si>
  <si>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</si>
  <si>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</si>
  <si>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</si>
  <si>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</si>
  <si>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</si>
  <si>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</si>
  <si>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</si>
  <si>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</si>
  <si>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</si>
  <si>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</si>
  <si>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</si>
  <si>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</si>
  <si>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</si>
  <si>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</si>
  <si>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</si>
  <si>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</si>
  <si>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</si>
  <si>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</si>
  <si>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</si>
  <si>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</si>
  <si>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</si>
  <si>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</si>
  <si>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</si>
  <si>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</si>
  <si>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</si>
  <si>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</si>
  <si>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</si>
  <si>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</si>
  <si>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</si>
  <si>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</si>
  <si>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</si>
  <si>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</si>
  <si>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</si>
  <si>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</si>
  <si>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</si>
  <si>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</si>
  <si>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</si>
  <si>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</si>
  <si>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</si>
  <si>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</si>
  <si>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</si>
  <si>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</si>
  <si>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</si>
  <si>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</si>
  <si>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</si>
  <si>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</si>
  <si>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</si>
  <si>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</si>
  <si>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</si>
  <si>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</si>
  <si>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</si>
  <si>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</si>
  <si>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</si>
  <si>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</si>
  <si>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</si>
  <si>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</si>
  <si>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</si>
  <si>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</si>
  <si>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</si>
  <si>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</si>
  <si>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</si>
  <si>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</si>
  <si>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</si>
  <si>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</si>
  <si>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</si>
  <si>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</si>
  <si>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</si>
  <si>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</si>
  <si>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</si>
  <si>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</si>
  <si>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</si>
  <si>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</si>
  <si>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</si>
  <si>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</si>
  <si>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</si>
  <si>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</si>
  <si>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</si>
  <si>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</si>
  <si>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</si>
  <si>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</si>
  <si>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</si>
  <si>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</si>
  <si>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</si>
  <si>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</si>
  <si>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</si>
  <si>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</si>
  <si>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</si>
  <si>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</si>
  <si>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</si>
  <si>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</si>
  <si>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</si>
  <si>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</si>
  <si>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</si>
  <si>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</si>
  <si>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</si>
  <si>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</si>
  <si>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</si>
  <si>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</si>
  <si>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</si>
  <si>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</si>
  <si>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</si>
  <si>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</si>
  <si>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</si>
  <si>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</si>
  <si>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</si>
  <si>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</si>
  <si>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</si>
  <si>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</si>
  <si>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</si>
  <si>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</si>
  <si>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</si>
  <si>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</si>
  <si>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</si>
  <si>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</si>
  <si>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</si>
  <si>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</si>
  <si>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</si>
  <si>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</si>
  <si>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</si>
  <si>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</si>
  <si>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</si>
  <si>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</si>
  <si>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</si>
  <si>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</si>
  <si>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</si>
  <si>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</si>
  <si>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</si>
  <si>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</si>
  <si>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</si>
  <si>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</si>
  <si>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</si>
  <si>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</si>
  <si>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</si>
  <si>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</si>
  <si>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</si>
  <si>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</si>
  <si>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</si>
  <si>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</si>
  <si>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</si>
  <si>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</si>
  <si>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</si>
  <si>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</si>
  <si>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</si>
  <si>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</si>
  <si>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</si>
  <si>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</si>
  <si>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</si>
  <si>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</si>
  <si>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</si>
  <si>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</si>
  <si>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</si>
  <si>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</si>
  <si>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</si>
  <si>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</si>
  <si>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</si>
  <si>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</si>
  <si>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</si>
  <si>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</si>
  <si>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</si>
  <si>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</si>
  <si>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</si>
  <si>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</si>
  <si>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</si>
  <si>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</si>
  <si>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</si>
  <si>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</si>
  <si>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</si>
  <si>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</si>
  <si>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</si>
  <si>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</si>
  <si>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</si>
  <si>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</si>
  <si>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</si>
  <si>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</si>
  <si>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</si>
  <si>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</si>
  <si>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</si>
  <si>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</si>
  <si>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</si>
  <si>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</si>
  <si>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</si>
  <si>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</si>
  <si>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</si>
  <si>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</si>
  <si>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</si>
  <si>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</si>
  <si>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</si>
  <si>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</si>
  <si>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</si>
  <si>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</si>
  <si>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</si>
  <si>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</si>
  <si>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</si>
  <si>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</si>
  <si>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</si>
  <si>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</si>
  <si>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</si>
  <si>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</si>
  <si>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</si>
  <si>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</si>
  <si>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</si>
  <si>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</si>
  <si>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</si>
  <si>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</si>
  <si>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</si>
  <si>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</si>
  <si>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</si>
  <si>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</si>
  <si>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</si>
  <si>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</si>
  <si>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</si>
  <si>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</si>
  <si>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</si>
  <si>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</si>
  <si>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</si>
  <si>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</si>
  <si>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</si>
  <si>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</si>
  <si>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</si>
  <si>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</si>
  <si>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</si>
  <si>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</si>
  <si>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</si>
  <si>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</si>
  <si>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</si>
  <si>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</si>
  <si>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</si>
  <si>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</si>
  <si>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</si>
  <si>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</si>
  <si>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</si>
  <si>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</si>
  <si>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</si>
  <si>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</si>
  <si>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</si>
  <si>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</si>
  <si>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</si>
  <si>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</si>
  <si>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</si>
  <si>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</si>
  <si>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</si>
  <si>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</si>
  <si>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</si>
  <si>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</si>
  <si>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</si>
  <si>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</si>
  <si>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</si>
  <si>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</si>
  <si>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</si>
  <si>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</si>
  <si>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</si>
  <si>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</si>
  <si>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</si>
  <si>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</si>
  <si>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</si>
  <si>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</si>
  <si>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</si>
  <si>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</si>
  <si>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</si>
  <si>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</si>
  <si>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</si>
  <si>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</si>
  <si>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</si>
  <si>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</si>
  <si>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</si>
  <si>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</si>
  <si>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</si>
  <si>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</si>
  <si>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</si>
  <si>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</si>
  <si>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</si>
  <si>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</si>
  <si>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</si>
  <si>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</si>
  <si>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</si>
  <si>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</si>
  <si>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</si>
  <si>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</si>
  <si>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</si>
  <si>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</si>
  <si>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</si>
  <si>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</si>
  <si>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</si>
  <si>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</si>
  <si>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</si>
  <si>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</si>
  <si>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</si>
  <si>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</si>
  <si>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</si>
  <si>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</si>
  <si>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</si>
  <si>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</si>
  <si>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</si>
  <si>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</si>
  <si>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</si>
  <si>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</si>
  <si>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</si>
  <si>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</si>
  <si>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</si>
  <si>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</si>
  <si>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</si>
  <si>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</si>
  <si>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</si>
  <si>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</si>
  <si>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</si>
  <si>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</si>
  <si>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</si>
  <si>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</si>
  <si>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</si>
  <si>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</si>
  <si>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</si>
  <si>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</si>
  <si>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</si>
  <si>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</si>
  <si>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</si>
  <si>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</si>
  <si>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</si>
  <si>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</si>
  <si>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</si>
  <si>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</si>
  <si>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</si>
  <si>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</si>
  <si>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</si>
  <si>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</si>
  <si>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</si>
  <si>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</si>
  <si>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</si>
  <si>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</si>
  <si>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</si>
  <si>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</si>
  <si>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</si>
  <si>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</si>
  <si>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</si>
  <si>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</si>
  <si>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</si>
  <si>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</si>
  <si>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</si>
  <si>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</si>
  <si>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</si>
  <si>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</si>
  <si>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</si>
  <si>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</si>
  <si>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</si>
  <si>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</si>
  <si>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</si>
  <si>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</si>
  <si>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</si>
  <si>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</si>
  <si>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</si>
  <si>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</si>
  <si>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</si>
  <si>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</si>
  <si>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</si>
  <si>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</si>
  <si>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</si>
  <si>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</si>
  <si>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</si>
  <si>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</si>
  <si>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</si>
  <si>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</si>
  <si>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</si>
  <si>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</si>
  <si>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</si>
  <si>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</si>
  <si>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</si>
  <si>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</si>
  <si>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</si>
  <si>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</si>
  <si>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</si>
  <si>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</si>
  <si>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</si>
  <si>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</si>
  <si>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</si>
  <si>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</si>
  <si>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</si>
  <si>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</si>
  <si>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</si>
  <si>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</si>
  <si>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</si>
  <si>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</si>
  <si>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</si>
  <si>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</si>
  <si>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</si>
  <si>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</si>
  <si>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</si>
  <si>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</si>
  <si>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</si>
  <si>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</si>
  <si>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</si>
  <si>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</si>
  <si>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</si>
  <si>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</si>
  <si>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</si>
  <si>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</si>
  <si>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</si>
  <si>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</si>
  <si>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</si>
  <si>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</si>
  <si>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</si>
  <si>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</si>
  <si>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</si>
  <si>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</si>
  <si>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</si>
  <si>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</si>
  <si>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</si>
  <si>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</si>
  <si>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</si>
  <si>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</si>
  <si>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</si>
  <si>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</si>
  <si>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</si>
  <si>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</si>
  <si>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</si>
  <si>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</si>
  <si>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</si>
  <si>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</si>
  <si>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</si>
  <si>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</si>
  <si>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</si>
  <si>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</si>
  <si>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</si>
  <si>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</si>
  <si>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</si>
  <si>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</si>
  <si>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</si>
  <si>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</si>
  <si>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</si>
  <si>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</si>
  <si>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</si>
  <si>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</si>
  <si>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</si>
  <si>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</si>
  <si>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</si>
  <si>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</si>
  <si>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</si>
  <si>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</si>
  <si>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</si>
  <si>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</si>
  <si>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</si>
  <si>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</si>
  <si>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</si>
  <si>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</si>
  <si>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</si>
  <si>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</si>
  <si>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</si>
  <si>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</si>
  <si>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</si>
  <si>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</si>
  <si>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</si>
  <si>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</si>
  <si>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</si>
  <si>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</si>
  <si>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</si>
  <si>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</si>
  <si>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</si>
  <si>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</si>
  <si>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</si>
  <si>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</si>
  <si>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</si>
  <si>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</si>
  <si>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</si>
  <si>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</si>
  <si>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</si>
  <si>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</si>
  <si>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</si>
  <si>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</si>
  <si>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</si>
  <si>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</si>
  <si>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</si>
  <si>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</si>
  <si>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</si>
  <si>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</si>
  <si>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</si>
  <si>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</si>
  <si>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</si>
  <si>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</si>
  <si>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</si>
  <si>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</si>
  <si>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</si>
  <si>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</si>
  <si>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</si>
  <si>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</si>
  <si>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</si>
  <si>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</si>
  <si>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</si>
  <si>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</si>
  <si>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</si>
  <si>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</si>
  <si>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</si>
  <si>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</si>
  <si>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</si>
  <si>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</si>
  <si>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</si>
  <si>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</si>
  <si>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</si>
  <si>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</si>
  <si>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</si>
  <si>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</si>
  <si>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</si>
  <si>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</si>
  <si>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</si>
  <si>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</si>
  <si>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</si>
  <si>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</si>
  <si>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</si>
  <si>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</si>
  <si>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</si>
  <si>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</si>
  <si>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</si>
  <si>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</si>
  <si>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</si>
  <si>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</si>
  <si>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</si>
  <si>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</si>
  <si>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</si>
  <si>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</si>
  <si>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</si>
  <si>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</si>
  <si>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</si>
  <si>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</si>
  <si>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</si>
  <si>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</si>
  <si>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</si>
  <si>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</si>
  <si>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</si>
  <si>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</si>
  <si>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</si>
  <si>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</si>
  <si>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</si>
  <si>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</si>
  <si>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</si>
  <si>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</si>
  <si>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</si>
  <si>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</si>
  <si>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</si>
  <si>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</si>
  <si>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</si>
  <si>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</si>
  <si>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</si>
  <si>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</si>
  <si>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</si>
  <si>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</si>
  <si>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</si>
  <si>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</si>
  <si>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</si>
  <si>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</si>
  <si>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</si>
  <si>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</si>
  <si>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</si>
  <si>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</si>
  <si>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</si>
  <si>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</si>
  <si>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</si>
  <si>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</si>
  <si>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</si>
  <si>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</si>
  <si>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</si>
  <si>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</si>
  <si>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</si>
  <si>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</si>
  <si>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</si>
  <si>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</si>
  <si>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</si>
  <si>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</si>
  <si>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</si>
  <si>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</si>
  <si>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</si>
  <si>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</si>
  <si>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</si>
  <si>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</si>
  <si>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</si>
  <si>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</si>
  <si>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</si>
  <si>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</si>
  <si>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</si>
  <si>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</si>
  <si>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</si>
  <si>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</si>
  <si>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</si>
  <si>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</si>
  <si>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</si>
  <si>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</si>
  <si>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</si>
  <si>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</si>
  <si>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</si>
  <si>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</si>
  <si>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</si>
  <si>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</si>
  <si>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</si>
  <si>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</si>
  <si>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</si>
  <si>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</si>
  <si>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</si>
  <si>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</si>
  <si>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</si>
  <si>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</si>
  <si>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</si>
  <si>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</si>
  <si>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</si>
  <si>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</si>
  <si>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</si>
  <si>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</si>
  <si>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</si>
  <si>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</si>
  <si>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</si>
  <si>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</si>
  <si>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</si>
  <si>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</si>
  <si>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</si>
  <si>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</si>
  <si>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</si>
  <si>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</si>
  <si>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</si>
  <si>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</si>
  <si>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</si>
  <si>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</si>
  <si>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</si>
  <si>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</si>
  <si>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</si>
  <si>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</si>
  <si>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</si>
  <si>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</si>
  <si>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</si>
  <si>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</si>
  <si>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</si>
  <si>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</si>
  <si>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</si>
  <si>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</si>
  <si>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</si>
  <si>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</si>
  <si>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</si>
  <si>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</si>
  <si>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</si>
  <si>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</si>
  <si>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</si>
  <si>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</si>
  <si>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</si>
  <si>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</si>
  <si>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</si>
  <si>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</si>
  <si>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</si>
  <si>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</si>
  <si>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</si>
  <si>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</si>
  <si>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</si>
  <si>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</si>
  <si>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</si>
  <si>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</si>
  <si>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</si>
  <si>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</si>
  <si>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</si>
  <si>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</si>
  <si>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</si>
  <si>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</si>
  <si>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</si>
  <si>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</si>
  <si>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</si>
  <si>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</si>
  <si>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</si>
  <si>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</si>
  <si>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</si>
  <si>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</si>
  <si>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</si>
  <si>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</si>
  <si>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</si>
  <si>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</si>
  <si>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</si>
  <si>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</si>
  <si>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</si>
  <si>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</si>
  <si>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</si>
  <si>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</si>
  <si>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</si>
  <si>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</si>
  <si>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</si>
  <si>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</si>
  <si>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</si>
  <si>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</si>
  <si>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</si>
  <si>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</si>
  <si>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</si>
  <si>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</si>
  <si>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</si>
  <si>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</si>
  <si>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</si>
  <si>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</si>
  <si>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</si>
  <si>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</si>
  <si>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</si>
  <si>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</si>
  <si>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</si>
  <si>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</si>
  <si>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</si>
  <si>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</si>
  <si>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</si>
  <si>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</si>
  <si>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</si>
  <si>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</si>
  <si>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</si>
  <si>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</si>
  <si>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</si>
  <si>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</si>
  <si>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</si>
  <si>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</si>
  <si>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</si>
  <si>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</si>
  <si>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</si>
  <si>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</si>
  <si>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</si>
  <si>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</si>
  <si>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</si>
  <si>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</si>
  <si>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</si>
  <si>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</si>
  <si>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</si>
  <si>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</si>
  <si>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</si>
  <si>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</si>
  <si>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</si>
  <si>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</si>
  <si>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</si>
  <si>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</si>
  <si>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</si>
  <si>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</si>
  <si>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</si>
  <si>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</si>
  <si>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</si>
  <si>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</si>
  <si>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</si>
  <si>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</si>
  <si>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</si>
  <si>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</si>
  <si>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</si>
  <si>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</si>
  <si>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</si>
  <si>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</si>
  <si>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</si>
  <si>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</si>
  <si>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</si>
  <si>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</si>
  <si>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</si>
  <si>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</si>
  <si>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</si>
  <si>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</si>
  <si>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</si>
  <si>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</si>
  <si>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</si>
  <si>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</si>
  <si>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</si>
  <si>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</si>
  <si>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</si>
  <si>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</si>
  <si>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</si>
  <si>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</si>
  <si>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</si>
  <si>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</si>
  <si>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</si>
  <si>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</si>
  <si>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</si>
  <si>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</si>
  <si>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</si>
  <si>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</si>
  <si>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</si>
  <si>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</si>
  <si>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</si>
  <si>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</si>
  <si>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</si>
  <si>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</si>
  <si>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</si>
  <si>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</si>
  <si>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</si>
  <si>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</si>
  <si>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</si>
  <si>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</si>
  <si>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</si>
  <si>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</si>
  <si>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</si>
  <si>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</si>
  <si>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</si>
  <si>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</si>
  <si>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</si>
  <si>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</si>
  <si>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</si>
  <si>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</si>
  <si>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</si>
  <si>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</si>
  <si>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</si>
  <si>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</si>
  <si>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</si>
  <si>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</si>
  <si>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</si>
  <si>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</si>
  <si>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</si>
  <si>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</si>
  <si>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</si>
  <si>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</si>
  <si>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</si>
  <si>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</si>
  <si>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</si>
  <si>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</si>
  <si>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</si>
  <si>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</si>
  <si>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</si>
  <si>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</si>
  <si>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</si>
  <si>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</si>
  <si>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</si>
  <si>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</si>
  <si>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</si>
  <si>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</si>
  <si>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</si>
  <si>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</si>
  <si>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</si>
  <si>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</si>
  <si>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</si>
  <si>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</si>
  <si>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</si>
  <si>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</si>
  <si>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</si>
  <si>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</si>
  <si>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</si>
  <si>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</si>
  <si>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</si>
  <si>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</si>
  <si>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</si>
  <si>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</si>
  <si>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</si>
  <si>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</si>
  <si>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</si>
  <si>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</si>
  <si>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</si>
  <si>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</si>
  <si>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</si>
  <si>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</si>
  <si>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</si>
  <si>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</si>
  <si>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</si>
  <si>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</si>
  <si>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</si>
  <si>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</si>
  <si>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</si>
  <si>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</si>
  <si>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</si>
  <si>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</si>
  <si>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</si>
  <si>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</si>
  <si>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</si>
  <si>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</si>
  <si>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</si>
  <si>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</si>
  <si>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</si>
  <si>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</si>
  <si>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</si>
  <si>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</si>
  <si>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</si>
  <si>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</si>
  <si>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</si>
  <si>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</si>
  <si>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</si>
  <si>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</si>
  <si>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</si>
  <si>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</si>
  <si>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</si>
  <si>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</si>
  <si>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</si>
  <si>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</si>
  <si>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</si>
  <si>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</si>
  <si>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</si>
  <si>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</si>
  <si>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</si>
  <si>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</si>
  <si>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</si>
  <si>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</si>
  <si>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</si>
  <si>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</si>
  <si>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</si>
  <si>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</si>
  <si>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</si>
  <si>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</si>
  <si>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</si>
  <si>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</si>
  <si>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</si>
  <si>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</si>
  <si>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</si>
  <si>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</si>
  <si>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</si>
  <si>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</si>
  <si>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</si>
  <si>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</si>
  <si>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</si>
  <si>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</si>
  <si>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</si>
  <si>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</si>
  <si>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</si>
  <si>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</si>
  <si>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</si>
  <si>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</si>
  <si>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</si>
  <si>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</si>
  <si>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</si>
  <si>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</si>
  <si>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</si>
  <si>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</si>
  <si>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</si>
  <si>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</si>
  <si>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</si>
  <si>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</si>
  <si>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</si>
  <si>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</si>
  <si>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</si>
  <si>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</si>
  <si>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</si>
  <si>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</si>
  <si>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</si>
  <si>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</si>
  <si>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</si>
  <si>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</si>
  <si>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</si>
  <si>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</si>
  <si>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</si>
  <si>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</si>
  <si>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</si>
  <si>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</si>
  <si>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</si>
  <si>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</si>
  <si>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</si>
  <si>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</si>
  <si>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</si>
  <si>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</si>
  <si>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</si>
  <si>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</si>
  <si>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</si>
  <si>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</si>
  <si>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</si>
  <si>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</si>
  <si>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</si>
  <si>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</si>
  <si>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</si>
  <si>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</si>
  <si>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</si>
  <si>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</si>
  <si>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</si>
  <si>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</si>
  <si>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</si>
  <si>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</si>
  <si>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</si>
  <si>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</si>
  <si>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</si>
  <si>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</si>
  <si>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</si>
  <si>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</si>
  <si>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</si>
  <si>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</si>
  <si>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</si>
  <si>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</si>
  <si>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</si>
  <si>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</si>
  <si>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</si>
  <si>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</si>
  <si>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</si>
  <si>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</si>
  <si>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</si>
  <si>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</si>
  <si>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</si>
  <si>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</si>
  <si>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</si>
  <si>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</si>
  <si>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</si>
  <si>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</si>
  <si>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</si>
  <si>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</si>
  <si>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</si>
  <si>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</si>
  <si>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</si>
  <si>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</si>
  <si>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</si>
  <si>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</si>
  <si>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</si>
  <si>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</si>
  <si>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</si>
  <si>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</si>
  <si>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</si>
  <si>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</si>
  <si>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</si>
  <si>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</si>
  <si>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</si>
  <si>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</si>
  <si>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</si>
  <si>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</si>
  <si>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</si>
  <si>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</si>
  <si>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</si>
  <si>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</si>
  <si>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</si>
  <si>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</si>
  <si>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</si>
  <si>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</si>
  <si>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</si>
  <si>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</si>
  <si>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</si>
  <si>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</si>
  <si>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</si>
  <si>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</si>
  <si>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</si>
  <si>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</si>
  <si>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</si>
  <si>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</si>
  <si>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</si>
  <si>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</si>
  <si>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</si>
  <si>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</si>
  <si>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</si>
  <si>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</si>
  <si>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</si>
  <si>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</si>
  <si>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</si>
  <si>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</si>
  <si>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</si>
  <si>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</si>
  <si>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</si>
  <si>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</si>
  <si>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</si>
  <si>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</si>
  <si>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</si>
  <si>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</si>
  <si>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</si>
  <si>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</si>
  <si>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</si>
  <si>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</si>
  <si>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</si>
  <si>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</si>
  <si>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</si>
  <si>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</si>
  <si>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</si>
  <si>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</si>
  <si>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</si>
  <si>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</si>
  <si>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</si>
  <si>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</si>
  <si>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</si>
  <si>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</si>
  <si>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</si>
  <si>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</si>
  <si>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</si>
  <si>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</si>
  <si>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</si>
  <si>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</si>
  <si>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</si>
  <si>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</si>
  <si>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</si>
  <si>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</si>
  <si>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</si>
  <si>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</si>
  <si>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</si>
  <si>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</si>
  <si>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</si>
  <si>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</si>
  <si>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</si>
  <si>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</si>
  <si>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</si>
  <si>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</si>
  <si>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</si>
  <si>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</si>
  <si>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</si>
  <si>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</si>
  <si>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</si>
  <si>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</si>
  <si>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</si>
  <si>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</si>
  <si>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</si>
  <si>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</si>
  <si>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</si>
  <si>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</si>
  <si>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</si>
  <si>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</si>
  <si>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</si>
  <si>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</si>
  <si>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</si>
  <si>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</si>
  <si>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</si>
  <si>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</si>
  <si>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</si>
  <si>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</si>
  <si>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</si>
  <si>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</si>
  <si>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</si>
  <si>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</si>
  <si>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</si>
  <si>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</si>
  <si>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</si>
  <si>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</si>
  <si>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</si>
  <si>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</si>
  <si>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</si>
  <si>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</si>
  <si>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</si>
  <si>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</si>
  <si>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</si>
  <si>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</si>
  <si>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</si>
  <si>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</si>
  <si>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</si>
  <si>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</si>
  <si>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</si>
  <si>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</si>
  <si>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</si>
  <si>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</si>
  <si>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</si>
  <si>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</si>
  <si>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</si>
  <si>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</si>
  <si>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</si>
  <si>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</si>
  <si>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</si>
  <si>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</si>
  <si>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</si>
  <si>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</si>
  <si>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</si>
  <si>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</si>
  <si>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</si>
  <si>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</si>
  <si>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</si>
  <si>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</si>
  <si>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</si>
  <si>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</si>
  <si>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</si>
  <si>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</si>
  <si>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</si>
  <si>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</si>
  <si>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</si>
  <si>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</si>
  <si>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</si>
  <si>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</si>
  <si>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</si>
  <si>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</si>
  <si>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</si>
  <si>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</si>
  <si>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</si>
  <si>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</si>
  <si>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</si>
  <si>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</si>
  <si>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</si>
  <si>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</si>
  <si>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</si>
  <si>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</si>
  <si>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</si>
  <si>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</si>
  <si>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</si>
  <si>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</si>
  <si>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</si>
  <si>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</si>
  <si>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</si>
  <si>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</si>
  <si>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</si>
  <si>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</si>
  <si>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</si>
  <si>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</si>
  <si>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</si>
  <si>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</si>
  <si>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</si>
  <si>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</si>
  <si>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</si>
  <si>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</si>
  <si>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</si>
  <si>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</si>
  <si>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</si>
  <si>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</si>
  <si>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</si>
  <si>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</si>
  <si>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</si>
  <si>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</si>
  <si>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</si>
  <si>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</si>
  <si>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</si>
  <si>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</si>
  <si>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</si>
  <si>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</si>
  <si>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</si>
  <si>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</si>
  <si>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</si>
  <si>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</si>
  <si>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</si>
  <si>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</si>
  <si>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</si>
  <si>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</si>
  <si>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</si>
  <si>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</si>
  <si>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</si>
  <si>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</si>
  <si>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</si>
  <si>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</si>
  <si>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</si>
  <si>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</si>
  <si>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</si>
  <si>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</si>
  <si>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</si>
  <si>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</si>
  <si>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</si>
  <si>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</si>
  <si>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</si>
  <si>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</si>
  <si>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</si>
  <si>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</si>
  <si>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</si>
  <si>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</si>
  <si>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</si>
  <si>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</si>
  <si>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</si>
  <si>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</si>
  <si>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</si>
  <si>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</si>
  <si>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</si>
  <si>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</si>
  <si>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</si>
  <si>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</si>
  <si>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</si>
  <si>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</si>
  <si>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</si>
  <si>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</si>
  <si>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</si>
  <si>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</si>
  <si>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</si>
  <si>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</si>
  <si>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</si>
  <si>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</si>
  <si>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</si>
  <si>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</si>
  <si>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</si>
  <si>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</si>
  <si>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</si>
  <si>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</si>
  <si>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</si>
  <si>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</si>
  <si>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</si>
  <si>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</si>
  <si>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</si>
  <si>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</si>
  <si>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</si>
  <si>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</si>
  <si>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</si>
  <si>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</si>
  <si>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</si>
  <si>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</si>
  <si>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</si>
  <si>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</si>
  <si>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</si>
  <si>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</si>
  <si>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</si>
  <si>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</si>
  <si>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</si>
  <si>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</si>
  <si>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</si>
  <si>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</si>
  <si>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</si>
  <si>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</si>
  <si>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</si>
  <si>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</si>
  <si>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</si>
  <si>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</si>
  <si>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</si>
  <si>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</si>
  <si>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</si>
  <si>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</si>
  <si>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</si>
  <si>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</si>
  <si>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</si>
  <si>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</si>
  <si>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</si>
  <si>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</si>
  <si>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</si>
  <si>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</si>
  <si>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</si>
  <si>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</si>
  <si>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</si>
  <si>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</si>
  <si>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</si>
  <si>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</si>
  <si>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</si>
  <si>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</si>
  <si>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</si>
  <si>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</si>
  <si>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</si>
  <si>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</si>
  <si>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</si>
  <si>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</si>
  <si>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</si>
  <si>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</si>
  <si>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</si>
  <si>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</si>
  <si>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</si>
  <si>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</si>
  <si>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</si>
  <si>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</si>
  <si>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</si>
  <si>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</si>
  <si>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</si>
  <si>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</si>
  <si>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</si>
  <si>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</si>
  <si>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</si>
  <si>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</si>
  <si>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</si>
  <si>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</si>
  <si>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</si>
  <si>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</si>
  <si>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</si>
  <si>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</si>
  <si>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</si>
  <si>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</si>
  <si>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</si>
  <si>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</si>
  <si>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</si>
  <si>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</si>
  <si>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</si>
  <si>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</si>
  <si>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</si>
  <si>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</si>
  <si>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</si>
  <si>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</si>
  <si>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</si>
  <si>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</si>
  <si>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</si>
  <si>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</si>
  <si>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</si>
  <si>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</si>
  <si>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</si>
  <si>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</si>
  <si>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</si>
  <si>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</si>
  <si>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</si>
  <si>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</si>
  <si>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</si>
  <si>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</si>
  <si>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</si>
  <si>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</si>
  <si>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</si>
  <si>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</si>
  <si>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</si>
  <si>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</si>
  <si>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</si>
  <si>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</si>
  <si>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</si>
  <si>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</si>
  <si>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</si>
  <si>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</si>
  <si>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</si>
  <si>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</si>
  <si>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</si>
  <si>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</si>
  <si>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</si>
  <si>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</si>
  <si>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</si>
  <si>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</si>
  <si>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</si>
  <si>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</si>
  <si>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</si>
  <si>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</si>
  <si>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</si>
  <si>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</si>
  <si>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</si>
  <si>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</si>
  <si>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</si>
  <si>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</si>
  <si>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</si>
  <si>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</si>
  <si>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</si>
  <si>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</si>
  <si>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</si>
  <si>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</si>
  <si>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</si>
  <si>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</si>
  <si>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</si>
  <si>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</si>
  <si>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</si>
  <si>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</si>
  <si>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</si>
  <si>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</si>
  <si>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</si>
  <si>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</si>
  <si>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</si>
  <si>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</si>
  <si>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</si>
  <si>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</si>
  <si>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</si>
  <si>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</si>
  <si>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</si>
  <si>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</si>
  <si>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</si>
  <si>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</si>
  <si>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</si>
  <si>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</si>
  <si>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</si>
  <si>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</si>
  <si>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</si>
  <si>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</si>
  <si>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</si>
  <si>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</si>
  <si>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</si>
  <si>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</si>
  <si>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</si>
  <si>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</si>
  <si>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</si>
  <si>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</si>
  <si>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</si>
  <si>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</si>
  <si>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</si>
  <si>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</si>
  <si>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</si>
  <si>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</si>
  <si>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</si>
  <si>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</si>
  <si>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</si>
  <si>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</si>
  <si>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</si>
  <si>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</si>
  <si>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</si>
  <si>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</si>
  <si>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</si>
  <si>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</si>
  <si>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</si>
  <si>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</si>
  <si>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</si>
  <si>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</si>
  <si>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</si>
  <si>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</si>
  <si>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</si>
  <si>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</si>
  <si>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</si>
  <si>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</si>
  <si>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</si>
  <si>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</si>
  <si>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</si>
  <si>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</si>
  <si>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</si>
  <si>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</si>
  <si>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</si>
  <si>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</si>
  <si>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</si>
  <si>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</si>
  <si>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</si>
  <si>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</si>
  <si>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</si>
  <si>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</si>
  <si>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</si>
  <si>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</si>
  <si>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</si>
  <si>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</si>
  <si>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</si>
  <si>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</si>
  <si>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</si>
  <si>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</si>
  <si>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</si>
  <si>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</si>
  <si>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</si>
  <si>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</si>
  <si>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</si>
  <si>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</si>
  <si>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</si>
  <si>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</si>
  <si>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</si>
  <si>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</si>
  <si>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</si>
  <si>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</si>
  <si>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</si>
  <si>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</si>
  <si>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</si>
  <si>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</si>
  <si>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</si>
  <si>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</si>
  <si>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</si>
  <si>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</si>
  <si>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</si>
  <si>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</si>
  <si>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</si>
  <si>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</si>
  <si>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</si>
  <si>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</si>
  <si>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</si>
  <si>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</si>
  <si>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</si>
  <si>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</si>
  <si>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</si>
  <si>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</si>
  <si>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</si>
  <si>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</si>
  <si>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</si>
  <si>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</si>
  <si>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</si>
  <si>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</si>
  <si>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</si>
  <si>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</si>
  <si>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</si>
  <si>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</si>
  <si>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</si>
  <si>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</si>
  <si>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</si>
  <si>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</si>
  <si>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</si>
  <si>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</si>
  <si>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</si>
  <si>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</si>
  <si>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</si>
  <si>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</si>
  <si>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</si>
  <si>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</si>
  <si>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</si>
  <si>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</si>
  <si>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</si>
  <si>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</si>
  <si>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</si>
  <si>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</si>
  <si>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</si>
  <si>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</si>
  <si>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</si>
  <si>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</si>
  <si>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</si>
  <si>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</si>
  <si>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</si>
  <si>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</si>
  <si>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</si>
  <si>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</si>
  <si>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</si>
  <si>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</si>
  <si>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</si>
  <si>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</si>
  <si>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</si>
  <si>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</si>
  <si>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</si>
  <si>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</si>
  <si>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</si>
  <si>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</si>
  <si>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</si>
  <si>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</si>
  <si>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</si>
  <si>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</si>
  <si>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</si>
  <si>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</si>
  <si>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</si>
  <si>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</si>
  <si>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</si>
  <si>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</si>
  <si>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</si>
  <si>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</si>
  <si>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</si>
  <si>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</si>
  <si>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</si>
  <si>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</si>
  <si>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</si>
  <si>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</si>
  <si>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</si>
  <si>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</si>
  <si>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</si>
  <si>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</si>
  <si>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</si>
  <si>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</si>
  <si>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</si>
  <si>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</si>
  <si>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</si>
  <si>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</si>
  <si>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</si>
  <si>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</si>
  <si>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</si>
  <si>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</si>
  <si>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</si>
  <si>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</si>
  <si>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</si>
  <si>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</si>
  <si>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</si>
  <si>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</si>
  <si>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</si>
  <si>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</si>
  <si>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</si>
  <si>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</si>
  <si>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</si>
  <si>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</si>
  <si>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</si>
  <si>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</si>
  <si>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</si>
  <si>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</si>
  <si>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</si>
  <si>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</si>
  <si>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</si>
  <si>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</si>
  <si>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</si>
  <si>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</si>
  <si>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</si>
  <si>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</si>
  <si>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</si>
  <si>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</si>
  <si>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</si>
  <si>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</si>
  <si>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</si>
  <si>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</si>
  <si>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</si>
  <si>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</si>
  <si>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</si>
  <si>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</si>
  <si>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</si>
  <si>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</si>
  <si>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</si>
  <si>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</si>
  <si>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</si>
  <si>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</si>
  <si>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</si>
  <si>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</si>
  <si>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</si>
  <si>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</si>
  <si>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</si>
  <si>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</si>
  <si>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</si>
  <si>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</si>
  <si>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</si>
  <si>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</si>
  <si>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</si>
  <si>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</si>
  <si>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</si>
  <si>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</si>
  <si>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</si>
  <si>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</si>
  <si>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</si>
  <si>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</si>
  <si>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</si>
  <si>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</si>
  <si>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</si>
  <si>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</si>
  <si>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</si>
  <si>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</si>
  <si>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</si>
  <si>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</si>
  <si>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</si>
  <si>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</si>
  <si>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</si>
  <si>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</si>
  <si>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</si>
  <si>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</si>
  <si>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</si>
  <si>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</si>
  <si>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</si>
  <si>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</si>
  <si>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</si>
  <si>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</si>
  <si>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</si>
  <si>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</si>
  <si>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</si>
  <si>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</si>
  <si>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</si>
  <si>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</si>
  <si>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</si>
  <si>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</si>
  <si>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</si>
  <si>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</si>
  <si>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</si>
  <si>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</si>
  <si>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</si>
  <si>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</si>
  <si>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</si>
  <si>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</si>
  <si>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</si>
  <si>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</si>
  <si>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</si>
  <si>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</si>
  <si>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</si>
  <si>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</si>
  <si>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</si>
  <si>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</si>
  <si>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</si>
  <si>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</si>
  <si>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</si>
  <si>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</si>
  <si>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</si>
  <si>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</si>
  <si>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</si>
  <si>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</si>
  <si>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</si>
  <si>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</si>
  <si>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</si>
  <si>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</si>
  <si>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</si>
  <si>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</si>
  <si>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</si>
  <si>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</si>
  <si>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</si>
  <si>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</si>
  <si>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</si>
  <si>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</si>
  <si>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</si>
  <si>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</si>
  <si>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</si>
  <si>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</si>
  <si>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</si>
  <si>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</si>
  <si>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</si>
  <si>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</si>
  <si>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</si>
  <si>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</si>
  <si>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</si>
  <si>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</si>
  <si>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</si>
  <si>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</si>
  <si>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</si>
  <si>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</si>
  <si>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</si>
  <si>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</si>
  <si>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</si>
  <si>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</si>
  <si>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</si>
  <si>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</si>
  <si>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</si>
  <si>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</si>
  <si>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</si>
  <si>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</si>
  <si>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</si>
  <si>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</si>
  <si>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</si>
  <si>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</si>
  <si>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</si>
  <si>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</si>
  <si>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</si>
  <si>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</si>
  <si>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</si>
  <si>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</si>
  <si>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</si>
  <si>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</si>
  <si>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</si>
  <si>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</si>
  <si>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</si>
  <si>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</si>
  <si>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</si>
  <si>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</si>
  <si>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</si>
  <si>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</si>
  <si>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</si>
  <si>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</si>
  <si>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</si>
  <si>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</si>
  <si>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</si>
  <si>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</si>
  <si>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</si>
  <si>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</si>
  <si>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</si>
  <si>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</si>
  <si>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</si>
  <si>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</si>
  <si>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</si>
  <si>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</si>
  <si>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</si>
  <si>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</si>
  <si>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</si>
  <si>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</si>
  <si>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</si>
  <si>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</si>
  <si>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</si>
  <si>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</si>
  <si>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</si>
  <si>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</si>
  <si>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</si>
  <si>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</si>
  <si>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</si>
  <si>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</si>
  <si>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</si>
  <si>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</si>
  <si>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</si>
  <si>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</si>
  <si>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</si>
  <si>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</si>
  <si>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</si>
  <si>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</si>
  <si>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</si>
  <si>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</si>
  <si>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</si>
  <si>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</si>
  <si>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</si>
  <si>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</si>
  <si>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</si>
  <si>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</si>
  <si>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</si>
  <si>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</si>
  <si>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</si>
  <si>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</si>
  <si>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</si>
  <si>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</si>
  <si>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</si>
  <si>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</si>
  <si>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</si>
  <si>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</si>
  <si>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</si>
  <si>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</si>
  <si>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</si>
  <si>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</si>
  <si>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</si>
  <si>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</si>
  <si>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</si>
  <si>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</si>
  <si>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</si>
  <si>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</si>
  <si>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</si>
  <si>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</si>
  <si>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</si>
  <si>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</si>
  <si>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</si>
  <si>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</si>
  <si>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</si>
  <si>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</si>
  <si>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</si>
  <si>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</si>
  <si>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</si>
  <si>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</si>
  <si>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</si>
  <si>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</si>
  <si>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</si>
  <si>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</si>
  <si>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</si>
  <si>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</si>
  <si>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</si>
  <si>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</si>
  <si>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</si>
  <si>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</si>
  <si>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</si>
  <si>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</si>
  <si>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</si>
  <si>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</si>
  <si>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</si>
  <si>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</si>
  <si>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</si>
  <si>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</si>
  <si>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</si>
  <si>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</si>
  <si>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</si>
  <si>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</si>
  <si>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</si>
  <si>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</si>
  <si>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</si>
  <si>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</si>
  <si>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</si>
  <si>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</si>
  <si>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</si>
  <si>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</si>
  <si>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</si>
  <si>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</si>
  <si>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</si>
  <si>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</si>
  <si>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</si>
  <si>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</si>
  <si>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</si>
  <si>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</si>
  <si>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</si>
  <si>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</si>
  <si>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</si>
  <si>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</si>
  <si>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</si>
  <si>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</si>
  <si>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</si>
  <si>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</si>
  <si>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</si>
  <si>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</si>
  <si>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</si>
  <si>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</si>
  <si>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</si>
  <si>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</si>
  <si>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</si>
  <si>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</si>
  <si>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</si>
  <si>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</si>
  <si>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</si>
  <si>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</si>
  <si>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</si>
  <si>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</si>
  <si>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</si>
  <si>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</si>
  <si>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</si>
  <si>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</si>
  <si>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</si>
  <si>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</si>
  <si>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</si>
  <si>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</si>
  <si>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</si>
  <si>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</si>
  <si>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</si>
  <si>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</si>
  <si>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</si>
  <si>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</si>
  <si>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</si>
  <si>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</si>
  <si>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</si>
  <si>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</si>
  <si>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</si>
  <si>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</si>
  <si>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</si>
  <si>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</si>
  <si>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</si>
  <si>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</si>
  <si>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</si>
  <si>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</si>
  <si>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</si>
  <si>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</si>
  <si>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</si>
  <si>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</si>
  <si>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</si>
  <si>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</si>
  <si>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</si>
  <si>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</si>
  <si>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</si>
  <si>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</si>
  <si>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</si>
  <si>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</si>
  <si>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</si>
  <si>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</si>
  <si>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</si>
  <si>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</si>
  <si>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</si>
  <si>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</si>
  <si>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</si>
  <si>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</si>
  <si>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</si>
  <si>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</si>
  <si>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</si>
  <si>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</si>
  <si>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</si>
  <si>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</si>
  <si>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</si>
  <si>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</si>
  <si>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</si>
  <si>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</si>
  <si>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</si>
  <si>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</si>
  <si>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</si>
  <si>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</si>
  <si>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</si>
  <si>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</si>
  <si>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</si>
  <si>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</si>
  <si>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</si>
  <si>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</si>
  <si>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</si>
  <si>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</si>
  <si>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</si>
  <si>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</si>
  <si>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</si>
  <si>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</si>
  <si>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</si>
  <si>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</si>
  <si>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</si>
  <si>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</si>
  <si>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</si>
  <si>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</si>
  <si>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</si>
  <si>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</si>
  <si>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</si>
  <si>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</si>
  <si>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</si>
  <si>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</si>
  <si>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</si>
  <si>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</si>
  <si>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</si>
  <si>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</si>
  <si>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</si>
  <si>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</si>
  <si>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</si>
  <si>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</si>
  <si>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</si>
  <si>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</si>
  <si>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</si>
  <si>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</si>
  <si>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</si>
  <si>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</si>
  <si>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</si>
  <si>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</si>
  <si>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</si>
  <si>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</si>
  <si>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</si>
  <si>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</si>
  <si>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</si>
  <si>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</si>
  <si>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</si>
  <si>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</si>
  <si>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</si>
  <si>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</si>
  <si>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</si>
  <si>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</si>
  <si>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</si>
  <si>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</si>
  <si>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</si>
  <si>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</si>
  <si>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</si>
  <si>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</si>
  <si>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</si>
  <si>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</si>
  <si>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</si>
  <si>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</si>
  <si>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</si>
  <si>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</si>
  <si>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</si>
  <si>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</si>
  <si>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</si>
  <si>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</si>
  <si>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</si>
  <si>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</si>
  <si>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</si>
  <si>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</si>
  <si>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</si>
  <si>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</si>
  <si>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</si>
  <si>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</si>
  <si>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</si>
  <si>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</si>
  <si>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</si>
  <si>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</si>
  <si>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</si>
  <si>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</si>
  <si>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</si>
  <si>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</si>
  <si>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</si>
  <si>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</si>
  <si>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</si>
  <si>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</si>
  <si>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</si>
  <si>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</si>
  <si>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</si>
  <si>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</si>
  <si>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</si>
  <si>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</si>
  <si>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</si>
  <si>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</si>
  <si>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</si>
  <si>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</si>
  <si>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</si>
  <si>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</si>
  <si>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</si>
  <si>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</si>
  <si>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</si>
  <si>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</si>
  <si>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</si>
  <si>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</si>
  <si>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</si>
  <si>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</si>
  <si>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</si>
  <si>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</si>
  <si>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</si>
  <si>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</si>
  <si>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</si>
  <si>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</si>
  <si>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</si>
  <si>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</si>
  <si>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</si>
  <si>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</si>
  <si>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</si>
  <si>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</si>
  <si>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</si>
  <si>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</si>
  <si>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</si>
  <si>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</si>
  <si>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</si>
  <si>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</si>
  <si>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</si>
  <si>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</si>
  <si>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</si>
  <si>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</si>
  <si>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</si>
  <si>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</si>
  <si>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</si>
  <si>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</si>
  <si>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</si>
  <si>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</si>
  <si>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</si>
  <si>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</si>
  <si>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</si>
  <si>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</si>
  <si>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</si>
  <si>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</si>
  <si>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</si>
  <si>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</si>
  <si>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</si>
  <si>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</si>
  <si>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</si>
  <si>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</si>
  <si>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</si>
  <si>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</si>
  <si>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</si>
  <si>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</si>
  <si>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</si>
  <si>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</si>
  <si>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</si>
  <si>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</si>
  <si>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</si>
  <si>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</si>
  <si>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</si>
  <si>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</si>
  <si>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</si>
  <si>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</si>
  <si>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</si>
  <si>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</si>
  <si>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</si>
  <si>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</si>
  <si>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</si>
  <si>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</si>
  <si>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</si>
  <si>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</si>
  <si>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</si>
  <si>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</si>
  <si>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</si>
  <si>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</si>
  <si>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</si>
  <si>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</si>
  <si>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</si>
  <si>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</si>
  <si>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</si>
  <si>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</si>
  <si>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</si>
  <si>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</si>
  <si>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</si>
  <si>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</si>
  <si>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</si>
  <si>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</si>
  <si>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</si>
  <si>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</si>
  <si>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</si>
  <si>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</si>
  <si>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</si>
  <si>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</si>
  <si>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</si>
  <si>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</si>
  <si>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</si>
  <si>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</si>
  <si>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</si>
  <si>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</si>
  <si>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</si>
  <si>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</si>
  <si>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</si>
  <si>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</si>
  <si>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</si>
  <si>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</si>
  <si>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</si>
  <si>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</si>
  <si>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</si>
  <si>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</si>
  <si>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</si>
  <si>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</si>
  <si>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</si>
  <si>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</si>
  <si>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</si>
  <si>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</si>
  <si>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</si>
  <si>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</si>
  <si>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</si>
  <si>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</si>
  <si>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</si>
  <si>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</si>
  <si>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</si>
  <si>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</si>
  <si>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</si>
  <si>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</si>
  <si>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</si>
  <si>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</si>
  <si>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</si>
  <si>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</si>
  <si>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</si>
  <si>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</si>
  <si>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</si>
  <si>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</si>
  <si>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</si>
  <si>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</si>
  <si>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</si>
  <si>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</si>
  <si>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</si>
  <si>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</si>
  <si>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</si>
  <si>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</si>
  <si>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</si>
  <si>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</si>
  <si>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</si>
  <si>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</si>
  <si>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</si>
  <si>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</si>
  <si>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</si>
  <si>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</si>
  <si>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</si>
  <si>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</si>
  <si>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</si>
  <si>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</si>
  <si>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</si>
  <si>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</si>
  <si>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</si>
  <si>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</si>
  <si>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</si>
  <si>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</si>
  <si>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</si>
  <si>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</si>
  <si>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</si>
  <si>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</si>
  <si>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</si>
  <si>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</si>
  <si>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</si>
  <si>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</si>
  <si>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</si>
  <si>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</si>
  <si>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</si>
  <si>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</si>
  <si>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</si>
  <si>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</si>
  <si>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</si>
  <si>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</si>
  <si>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</si>
  <si>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</si>
  <si>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</si>
  <si>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</si>
  <si>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</si>
  <si>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</si>
  <si>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</si>
  <si>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</si>
  <si>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</si>
  <si>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</si>
  <si>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</si>
  <si>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</si>
  <si>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</si>
  <si>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</si>
  <si>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</si>
  <si>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</si>
  <si>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</si>
  <si>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</si>
  <si>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</si>
  <si>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</si>
  <si>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</si>
  <si>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</si>
  <si>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</si>
  <si>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</si>
  <si>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</si>
  <si>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</si>
  <si>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</si>
  <si>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</si>
  <si>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</si>
  <si>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</si>
  <si>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</si>
  <si>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</si>
  <si>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</si>
  <si>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</si>
  <si>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</si>
  <si>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</si>
  <si>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</si>
  <si>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</si>
  <si>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</si>
  <si>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</si>
  <si>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</si>
  <si>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</si>
  <si>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</si>
  <si>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</si>
  <si>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</si>
  <si>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</si>
  <si>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</si>
  <si>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</si>
  <si>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</si>
  <si>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</si>
  <si>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</si>
  <si>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</si>
  <si>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</si>
  <si>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</si>
  <si>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</si>
  <si>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</si>
  <si>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</si>
  <si>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</si>
  <si>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</si>
  <si>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</si>
  <si>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</si>
  <si>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</si>
  <si>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</si>
  <si>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</si>
  <si>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</si>
  <si>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</si>
  <si>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</si>
  <si>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</si>
  <si>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</si>
  <si>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</si>
  <si>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</si>
  <si>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</si>
  <si>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</si>
  <si>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</si>
  <si>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</si>
  <si>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</si>
  <si>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</si>
  <si>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</si>
  <si>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</si>
  <si>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</si>
  <si>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</si>
  <si>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</si>
  <si>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</si>
  <si>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</si>
  <si>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</si>
  <si>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</si>
  <si>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</si>
  <si>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</si>
  <si>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</si>
  <si>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</si>
  <si>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</si>
  <si>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</si>
  <si>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</si>
  <si>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</si>
  <si>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</si>
  <si>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</si>
  <si>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</si>
  <si>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</si>
  <si>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</si>
  <si>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</si>
  <si>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</si>
  <si>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</si>
  <si>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</si>
  <si>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</si>
  <si>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</si>
  <si>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</si>
  <si>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</si>
  <si>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</si>
  <si>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</si>
  <si>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</si>
  <si>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</si>
  <si>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</si>
  <si>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</si>
  <si>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</si>
  <si>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</si>
  <si>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</si>
  <si>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</si>
  <si>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</si>
  <si>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</si>
  <si>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</si>
  <si>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</si>
  <si>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</si>
  <si>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</si>
  <si>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</si>
  <si>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</si>
  <si>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</si>
  <si>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</si>
  <si>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</si>
  <si>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</si>
  <si>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</si>
  <si>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</si>
  <si>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</si>
  <si>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</si>
  <si>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</si>
  <si>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</si>
  <si>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</si>
  <si>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</si>
  <si>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</si>
  <si>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</si>
  <si>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</si>
  <si>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</si>
  <si>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</si>
  <si>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</si>
  <si>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</si>
  <si>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</si>
  <si>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</si>
  <si>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</si>
  <si>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</si>
  <si>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</si>
  <si>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</si>
  <si>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</si>
  <si>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</si>
  <si>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</si>
  <si>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</si>
  <si>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</si>
  <si>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</si>
  <si>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</si>
  <si>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</si>
  <si>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</si>
  <si>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</si>
  <si>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</si>
  <si>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</si>
  <si>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</si>
  <si>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</si>
  <si>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</si>
  <si>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</si>
  <si>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</si>
  <si>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</si>
  <si>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</si>
  <si>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</si>
  <si>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</si>
  <si>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</si>
  <si>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</si>
  <si>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</si>
  <si>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</si>
  <si>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</si>
  <si>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</si>
  <si>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</si>
  <si>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</si>
  <si>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</si>
  <si>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</si>
  <si>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</si>
  <si>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</si>
  <si>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</si>
  <si>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</si>
  <si>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</si>
  <si>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</si>
  <si>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</si>
  <si>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</si>
  <si>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</si>
  <si>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</si>
  <si>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</si>
  <si>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</si>
  <si>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</si>
  <si>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</si>
  <si>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</si>
  <si>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</si>
  <si>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</si>
  <si>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</si>
  <si>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</si>
  <si>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</si>
  <si>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</si>
  <si>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</si>
  <si>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</si>
  <si>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</si>
  <si>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</si>
  <si>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</si>
  <si>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</si>
  <si>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</si>
  <si>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</si>
  <si>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</si>
  <si>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</si>
  <si>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</si>
  <si>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</si>
  <si>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</si>
  <si>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</si>
  <si>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</si>
  <si>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</si>
  <si>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</si>
  <si>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</si>
  <si>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</si>
  <si>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</si>
  <si>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</si>
  <si>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</si>
  <si>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</si>
  <si>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</si>
  <si>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</si>
  <si>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</si>
  <si>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</si>
  <si>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</si>
  <si>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</si>
  <si>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</si>
  <si>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</si>
  <si>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</si>
  <si>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</si>
  <si>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</si>
  <si>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</si>
  <si>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</si>
  <si>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</si>
  <si>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</si>
  <si>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</si>
  <si>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</si>
  <si>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</si>
  <si>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</si>
  <si>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</si>
  <si>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</si>
  <si>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</si>
  <si>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</si>
  <si>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</si>
  <si>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</si>
  <si>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</si>
  <si>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</si>
  <si>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</si>
  <si>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</si>
  <si>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</si>
  <si>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</si>
  <si>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</si>
  <si>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</si>
  <si>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</si>
  <si>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</si>
  <si>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</si>
  <si>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</si>
  <si>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</si>
  <si>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</si>
  <si>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</si>
  <si>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</si>
  <si>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</si>
  <si>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</si>
  <si>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</si>
  <si>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</si>
  <si>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</si>
  <si>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</si>
  <si>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</si>
  <si>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</si>
  <si>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</si>
  <si>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</si>
  <si>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</si>
  <si>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</si>
  <si>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</si>
  <si>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</si>
  <si>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</si>
  <si>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</si>
  <si>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</si>
  <si>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</si>
  <si>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</si>
  <si>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</si>
  <si>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</si>
  <si>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</si>
  <si>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</si>
  <si>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</si>
  <si>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</si>
  <si>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</si>
  <si>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</si>
  <si>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</si>
  <si>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</si>
  <si>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</si>
  <si>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</si>
  <si>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</si>
  <si>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</si>
  <si>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</si>
  <si>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</si>
  <si>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</si>
  <si>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</si>
  <si>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</si>
  <si>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</si>
  <si>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</si>
  <si>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</si>
  <si>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</si>
  <si>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</si>
  <si>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</si>
  <si>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</si>
  <si>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</si>
  <si>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</si>
  <si>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</si>
  <si>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</si>
  <si>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</si>
  <si>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</si>
  <si>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</si>
  <si>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</si>
  <si>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</si>
  <si>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</si>
  <si>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</si>
  <si>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</si>
  <si>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</si>
  <si>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</si>
  <si>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</si>
  <si>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</si>
  <si>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</si>
  <si>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</si>
  <si>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</si>
  <si>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</si>
  <si>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</si>
  <si>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</si>
  <si>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</si>
  <si>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</si>
  <si>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</si>
  <si>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</si>
  <si>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</si>
  <si>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</si>
  <si>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</si>
  <si>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</si>
  <si>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</si>
  <si>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</si>
  <si>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</si>
  <si>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</si>
  <si>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</si>
  <si>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</si>
  <si>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</si>
  <si>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</si>
  <si>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</si>
  <si>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</si>
  <si>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</si>
  <si>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</si>
  <si>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</si>
  <si>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</si>
  <si>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</si>
  <si>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</si>
  <si>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</si>
  <si>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</si>
  <si>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</si>
  <si>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</si>
  <si>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</si>
  <si>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</si>
  <si>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</si>
  <si>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</si>
  <si>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</si>
  <si>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</si>
  <si>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</si>
  <si>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</si>
  <si>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</si>
  <si>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</si>
  <si>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</si>
  <si>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</si>
  <si>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</si>
  <si>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</si>
  <si>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</si>
  <si>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</si>
  <si>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</si>
  <si>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</si>
  <si>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</si>
  <si>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</si>
  <si>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</si>
  <si>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</si>
  <si>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</si>
  <si>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</si>
  <si>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</si>
  <si>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</si>
  <si>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</si>
  <si>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</si>
  <si>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</si>
  <si>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</si>
  <si>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</si>
  <si>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</si>
  <si>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</si>
  <si>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</si>
  <si>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</si>
  <si>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</si>
  <si>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</si>
  <si>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</si>
  <si>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</si>
  <si>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</si>
  <si>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</si>
  <si>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</si>
  <si>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</si>
  <si>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</si>
  <si>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</si>
  <si>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</si>
  <si>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</si>
  <si>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</si>
  <si>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</si>
  <si>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</si>
  <si>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</si>
  <si>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</si>
  <si>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</si>
  <si>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</si>
  <si>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</si>
  <si>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</si>
  <si>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</si>
  <si>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</si>
  <si>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</si>
  <si>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</si>
  <si>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</si>
  <si>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</si>
  <si>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</si>
  <si>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</si>
  <si>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</si>
  <si>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</si>
  <si>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</si>
  <si>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</si>
  <si>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</si>
  <si>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</si>
  <si>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</si>
  <si>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</si>
  <si>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</si>
  <si>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</si>
  <si>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</si>
  <si>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</si>
  <si>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</si>
  <si>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</si>
  <si>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</si>
  <si>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</si>
  <si>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</si>
  <si>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</si>
  <si>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</si>
  <si>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</si>
  <si>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</si>
  <si>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</si>
  <si>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</si>
  <si>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</si>
  <si>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</si>
  <si>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</si>
  <si>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</si>
  <si>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</si>
  <si>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</si>
  <si>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</si>
  <si>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</si>
  <si>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</si>
  <si>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</si>
  <si>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</si>
  <si>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</si>
  <si>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</si>
  <si>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</si>
  <si>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</si>
  <si>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</si>
  <si>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</si>
  <si>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</si>
  <si>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</si>
  <si>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</si>
  <si>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</si>
  <si>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</si>
  <si>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</si>
  <si>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</si>
  <si>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</si>
  <si>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</si>
  <si>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</si>
  <si>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</si>
  <si>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</si>
  <si>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</si>
  <si>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</si>
  <si>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</si>
  <si>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</si>
  <si>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</si>
  <si>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</si>
  <si>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</si>
  <si>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</si>
  <si>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</si>
  <si>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</si>
  <si>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</si>
  <si>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</si>
  <si>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</si>
  <si>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</si>
  <si>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</si>
  <si>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</si>
  <si>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</si>
  <si>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</si>
  <si>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</si>
  <si>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</si>
  <si>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</si>
  <si>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</si>
  <si>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</si>
  <si>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</si>
  <si>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</si>
  <si>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</si>
  <si>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</si>
  <si>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</si>
  <si>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</si>
  <si>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</si>
  <si>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</si>
  <si>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</si>
  <si>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</si>
  <si>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</si>
  <si>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</si>
  <si>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</si>
  <si>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</si>
  <si>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</si>
  <si>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</si>
  <si>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</si>
  <si>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</si>
  <si>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</si>
  <si>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</si>
  <si>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</si>
  <si>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</si>
  <si>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</si>
  <si>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</si>
  <si>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</si>
  <si>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</si>
  <si>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</si>
  <si>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</si>
  <si>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</si>
  <si>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</si>
  <si>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</si>
  <si>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</si>
  <si>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</si>
  <si>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</si>
  <si>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</si>
  <si>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</si>
  <si>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</si>
  <si>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</si>
  <si>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</si>
  <si>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</si>
  <si>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</si>
  <si>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</si>
  <si>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</si>
  <si>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</si>
  <si>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</si>
  <si>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</si>
  <si>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</si>
  <si>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</si>
  <si>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</si>
  <si>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</si>
  <si>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</si>
  <si>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</si>
  <si>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</si>
  <si>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</si>
  <si>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</si>
  <si>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</si>
  <si>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</si>
  <si>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</si>
  <si>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</si>
  <si>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</si>
  <si>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</si>
  <si>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</si>
  <si>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</si>
  <si>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</si>
  <si>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</si>
  <si>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</si>
  <si>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</si>
  <si>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</si>
  <si>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</si>
  <si>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</si>
  <si>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</si>
  <si>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</si>
  <si>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</si>
  <si>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</si>
  <si>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</si>
  <si>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</si>
  <si>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</si>
  <si>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</si>
  <si>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</si>
  <si>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</si>
  <si>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</si>
  <si>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</si>
  <si>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</si>
  <si>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</si>
  <si>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</si>
  <si>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</si>
  <si>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</si>
  <si>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</si>
  <si>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</si>
  <si>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</si>
  <si>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</si>
  <si>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</si>
  <si>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</si>
  <si>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</si>
  <si>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</si>
  <si>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</si>
  <si>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</si>
  <si>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</si>
  <si>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</si>
  <si>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</si>
  <si>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</si>
  <si>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</si>
  <si>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</si>
  <si>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</si>
  <si>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</si>
  <si>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</si>
  <si>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</si>
  <si>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</si>
  <si>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</si>
  <si>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</si>
  <si>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</si>
  <si>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</si>
  <si>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</si>
  <si>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</si>
  <si>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</si>
  <si>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</si>
  <si>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</si>
  <si>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</si>
  <si>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</si>
  <si>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</si>
  <si>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</si>
  <si>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</si>
  <si>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</si>
  <si>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</si>
  <si>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</si>
  <si>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</si>
  <si>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</si>
  <si>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</si>
  <si>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</si>
  <si>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</si>
  <si>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</si>
  <si>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</si>
  <si>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</si>
  <si>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</si>
  <si>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</si>
  <si>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</si>
  <si>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</si>
  <si>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</si>
  <si>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</si>
  <si>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</si>
  <si>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</si>
  <si>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</si>
  <si>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</si>
  <si>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</si>
  <si>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</si>
  <si>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</si>
  <si>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</si>
  <si>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</si>
  <si>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</si>
  <si>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</si>
  <si>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</si>
  <si>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</si>
  <si>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</si>
  <si>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</si>
  <si>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</si>
  <si>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</si>
  <si>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</si>
  <si>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</si>
  <si>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</si>
  <si>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</si>
  <si>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</si>
  <si>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</si>
  <si>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</si>
  <si>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</si>
  <si>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</si>
  <si>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</si>
  <si>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</si>
  <si>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</si>
  <si>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</si>
  <si>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</si>
  <si>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</si>
  <si>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</si>
  <si>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</si>
  <si>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</si>
  <si>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</si>
  <si>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</si>
  <si>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</si>
  <si>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</si>
  <si>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</si>
  <si>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</si>
  <si>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</si>
  <si>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</si>
  <si>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</si>
  <si>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</si>
  <si>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</si>
  <si>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</si>
  <si>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</si>
  <si>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</si>
  <si>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</si>
  <si>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</si>
  <si>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</si>
  <si>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</si>
  <si>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</si>
  <si>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</si>
  <si>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</si>
  <si>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</si>
  <si>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</si>
  <si>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</si>
  <si>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</si>
  <si>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</si>
  <si>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</si>
  <si>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</si>
  <si>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</si>
  <si>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</si>
  <si>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</si>
  <si>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</si>
  <si>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</si>
  <si>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</si>
  <si>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</si>
  <si>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</si>
  <si>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</si>
  <si>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</si>
  <si>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</si>
  <si>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</si>
  <si>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</si>
  <si>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</si>
  <si>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</si>
  <si>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</si>
  <si>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</si>
  <si>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</si>
  <si>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</si>
  <si>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</si>
  <si>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</si>
  <si>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</si>
  <si>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</si>
  <si>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</si>
  <si>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</si>
  <si>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</si>
  <si>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</si>
  <si>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</si>
  <si>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</si>
  <si>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</si>
  <si>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</si>
  <si>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</si>
  <si>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</si>
  <si>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</si>
  <si>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</si>
  <si>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</si>
  <si>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</si>
  <si>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</si>
  <si>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</si>
  <si>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</si>
  <si>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</si>
  <si>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</si>
  <si>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</si>
  <si>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</si>
  <si>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</si>
  <si>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</si>
  <si>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</si>
  <si>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</si>
  <si>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</si>
  <si>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</si>
  <si>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</si>
  <si>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</si>
  <si>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</si>
  <si>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</si>
  <si>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</si>
  <si>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</si>
  <si>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</si>
  <si>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</si>
  <si>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</si>
  <si>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</si>
  <si>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</si>
  <si>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</si>
  <si>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</si>
  <si>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</si>
  <si>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</si>
  <si>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</si>
  <si>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</si>
  <si>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</si>
  <si>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</si>
  <si>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</si>
  <si>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</si>
  <si>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</si>
  <si>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</si>
  <si>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</si>
  <si>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</si>
  <si>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</si>
  <si>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</si>
  <si>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</si>
  <si>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</si>
  <si>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</si>
  <si>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</si>
  <si>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</si>
  <si>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</si>
  <si>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</si>
  <si>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</si>
  <si>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</si>
  <si>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</si>
  <si>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</si>
  <si>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</si>
  <si>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</si>
  <si>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</si>
  <si>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</si>
  <si>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</si>
  <si>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</si>
  <si>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</si>
  <si>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</si>
  <si>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</si>
  <si>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</si>
  <si>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</si>
  <si>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</si>
  <si>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</si>
  <si>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</si>
  <si>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</si>
  <si>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</si>
  <si>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</si>
  <si>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</si>
  <si>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</si>
  <si>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</si>
  <si>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</si>
  <si>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</si>
  <si>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</si>
  <si>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</si>
  <si>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</si>
  <si>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</si>
  <si>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</si>
  <si>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</si>
  <si>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</si>
  <si>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</si>
  <si>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</si>
  <si>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</si>
  <si>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</si>
  <si>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</si>
  <si>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</si>
  <si>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</si>
  <si>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</si>
  <si>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</si>
  <si>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</si>
  <si>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</si>
  <si>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</si>
  <si>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</si>
  <si>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</si>
  <si>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</si>
  <si>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</si>
  <si>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</si>
  <si>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</si>
  <si>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</si>
  <si>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</si>
  <si>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</si>
  <si>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</si>
  <si>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</si>
  <si>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</si>
  <si>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</si>
  <si>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</si>
  <si>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</si>
  <si>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</si>
  <si>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</si>
  <si>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</si>
  <si>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</si>
  <si>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</si>
  <si>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</si>
  <si>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</si>
  <si>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</si>
  <si>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</si>
  <si>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</si>
  <si>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</si>
  <si>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</si>
  <si>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</si>
  <si>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</si>
  <si>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</si>
  <si>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</si>
  <si>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</si>
  <si>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</si>
  <si>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</si>
  <si>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</si>
  <si>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</si>
  <si>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</si>
  <si>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</si>
  <si>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</si>
  <si>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</si>
  <si>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</si>
  <si>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</si>
  <si>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</si>
  <si>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</si>
  <si>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</si>
  <si>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</si>
  <si>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</si>
  <si>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</si>
  <si>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</si>
  <si>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</si>
  <si>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</si>
  <si>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</si>
  <si>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</si>
  <si>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</si>
  <si>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</si>
  <si>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</si>
  <si>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</si>
  <si>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</si>
  <si>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</si>
  <si>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</si>
  <si>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</si>
  <si>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</si>
  <si>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</si>
  <si>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</si>
  <si>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</si>
  <si>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</si>
  <si>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</si>
  <si>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</si>
  <si>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</si>
  <si>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</si>
  <si>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</si>
  <si>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</si>
  <si>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</si>
  <si>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</si>
  <si>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</si>
  <si>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</si>
  <si>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</si>
  <si>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</si>
  <si>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</si>
  <si>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</si>
  <si>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</si>
  <si>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</si>
  <si>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</si>
  <si>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</si>
  <si>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</si>
  <si>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</si>
  <si>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</si>
  <si>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</si>
  <si>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</si>
  <si>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</si>
  <si>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</si>
  <si>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</si>
  <si>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</si>
  <si>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</si>
  <si>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</si>
  <si>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</si>
  <si>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</si>
  <si>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</si>
  <si>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</si>
  <si>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</si>
  <si>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</si>
  <si>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</si>
  <si>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</si>
  <si>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</si>
  <si>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</si>
  <si>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</si>
  <si>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</si>
  <si>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</si>
  <si>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</si>
  <si>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</si>
  <si>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</si>
  <si>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</si>
  <si>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</si>
  <si>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</si>
  <si>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</si>
  <si>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</si>
  <si>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</si>
  <si>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</si>
  <si>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</si>
  <si>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</si>
  <si>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</si>
  <si>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</si>
  <si>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</si>
  <si>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</si>
  <si>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</si>
  <si>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</si>
  <si>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</si>
  <si>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</si>
  <si>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</si>
  <si>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</si>
  <si>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</si>
  <si>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</si>
  <si>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</si>
  <si>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</si>
  <si>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</si>
  <si>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</si>
  <si>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</si>
  <si>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</si>
  <si>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</si>
  <si>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</si>
  <si>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</si>
  <si>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</si>
  <si>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</si>
  <si>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</si>
  <si>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</si>
  <si>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</si>
  <si>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</si>
  <si>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</si>
  <si>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</si>
  <si>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</si>
  <si>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</si>
  <si>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</si>
  <si>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</si>
  <si>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</si>
  <si>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</si>
  <si>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</si>
  <si>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</si>
  <si>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</si>
  <si>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</si>
  <si>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</si>
  <si>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</si>
  <si>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</si>
  <si>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</si>
  <si>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</si>
  <si>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</si>
  <si>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</si>
  <si>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</si>
  <si>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</si>
  <si>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</si>
  <si>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</si>
  <si>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</si>
  <si>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</si>
  <si>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</si>
  <si>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</si>
  <si>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</si>
  <si>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</si>
  <si>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</si>
  <si>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</si>
  <si>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</si>
  <si>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</si>
  <si>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</si>
  <si>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</si>
  <si>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</si>
  <si>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</si>
  <si>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</si>
  <si>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</si>
  <si>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</si>
  <si>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</si>
  <si>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</si>
  <si>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</si>
  <si>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</si>
  <si>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</si>
  <si>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</si>
  <si>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</si>
  <si>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</si>
  <si>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</si>
  <si>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</si>
  <si>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</si>
  <si>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</si>
  <si>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</si>
  <si>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</si>
  <si>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</si>
  <si>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</si>
  <si>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</si>
  <si>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</si>
  <si>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</si>
  <si>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</si>
  <si>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</si>
  <si>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</si>
  <si>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</si>
  <si>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</si>
  <si>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</si>
  <si>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</si>
  <si>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</si>
  <si>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</si>
  <si>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</si>
  <si>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</si>
  <si>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</si>
  <si>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</si>
  <si>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</si>
  <si>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</si>
  <si>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</si>
  <si>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</si>
  <si>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</si>
  <si>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</si>
  <si>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</si>
  <si>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</si>
  <si>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</si>
  <si>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</si>
  <si>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</si>
  <si>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</si>
  <si>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</si>
  <si>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</si>
  <si>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</si>
  <si>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</si>
  <si>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</si>
  <si>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</si>
  <si>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</si>
  <si>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</si>
  <si>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</si>
  <si>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</si>
  <si>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</si>
  <si>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</si>
  <si>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</si>
  <si>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</si>
  <si>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</si>
  <si>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</si>
  <si>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</si>
  <si>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</si>
  <si>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</si>
  <si>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</si>
  <si>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</si>
  <si>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</si>
  <si>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</si>
  <si>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</si>
  <si>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</si>
  <si>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</si>
  <si>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</si>
  <si>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</si>
  <si>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</si>
  <si>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</si>
  <si>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</si>
  <si>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</si>
  <si>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</si>
  <si>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</si>
  <si>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</si>
  <si>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</si>
  <si>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</si>
  <si>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</si>
  <si>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</si>
  <si>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</si>
  <si>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</si>
  <si>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</si>
  <si>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</si>
  <si>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</si>
  <si>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</si>
  <si>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</si>
  <si>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</si>
  <si>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</si>
  <si>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</si>
  <si>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</si>
  <si>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</si>
  <si>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</si>
  <si>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</si>
  <si>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</si>
  <si>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</si>
  <si>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</si>
  <si>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</si>
  <si>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</si>
  <si>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</si>
  <si>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</si>
  <si>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</si>
  <si>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</si>
  <si>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</si>
  <si>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</si>
  <si>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</si>
  <si>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</si>
  <si>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</si>
  <si>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</si>
  <si>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</si>
  <si>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</si>
  <si>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</si>
  <si>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</si>
  <si>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</si>
  <si>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</si>
  <si>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</si>
  <si>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</si>
  <si>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</si>
  <si>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</si>
  <si>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</si>
  <si>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</si>
  <si>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</si>
  <si>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</si>
  <si>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</si>
  <si>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</si>
  <si>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</si>
  <si>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</si>
  <si>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</si>
  <si>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</si>
  <si>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</si>
  <si>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</si>
  <si>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</si>
  <si>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</si>
  <si>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</si>
  <si>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</si>
  <si>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</si>
  <si>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</si>
  <si>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</si>
  <si>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</si>
  <si>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</si>
  <si>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</si>
  <si>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</si>
  <si>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</si>
  <si>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</si>
  <si>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</si>
  <si>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</si>
  <si>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</si>
  <si>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</si>
  <si>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</si>
  <si>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</si>
  <si>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</si>
  <si>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</si>
  <si>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</si>
  <si>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</si>
  <si>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</si>
  <si>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</si>
  <si>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</si>
  <si>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</si>
  <si>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</si>
  <si>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</si>
  <si>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</si>
  <si>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</si>
  <si>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</si>
  <si>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</si>
  <si>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</si>
  <si>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</si>
  <si>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</si>
  <si>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</si>
  <si>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</si>
  <si>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</si>
  <si>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</si>
  <si>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</si>
  <si>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</si>
  <si>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</si>
  <si>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</si>
  <si>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</si>
  <si>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</si>
  <si>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</si>
  <si>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</si>
  <si>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</si>
  <si>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</si>
  <si>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</si>
  <si>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</si>
  <si>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</si>
  <si>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</si>
  <si>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</si>
  <si>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</si>
  <si>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</si>
  <si>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</si>
  <si>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</si>
  <si>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</si>
  <si>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</si>
  <si>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</si>
  <si>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</si>
  <si>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</si>
  <si>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</si>
  <si>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</si>
  <si>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</si>
  <si>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</si>
  <si>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</si>
  <si>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</si>
  <si>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</si>
  <si>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</si>
  <si>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</si>
  <si>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</si>
  <si>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</si>
  <si>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</si>
  <si>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</si>
  <si>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</si>
  <si>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</si>
  <si>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</si>
  <si>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</si>
  <si>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</si>
  <si>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</si>
  <si>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</si>
  <si>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</si>
  <si>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</si>
  <si>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</si>
  <si>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</si>
  <si>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</si>
  <si>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</si>
  <si>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</si>
  <si>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</si>
  <si>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</si>
  <si>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</si>
  <si>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</si>
  <si>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</si>
  <si>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</si>
  <si>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</si>
  <si>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</si>
  <si>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</si>
  <si>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</si>
  <si>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</si>
  <si>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</si>
  <si>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</si>
  <si>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</si>
  <si>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</si>
  <si>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</si>
  <si>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</si>
  <si>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</si>
  <si>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</si>
  <si>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</si>
  <si>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</si>
  <si>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</si>
  <si>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</si>
  <si>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</si>
  <si>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</si>
  <si>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</si>
  <si>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</si>
  <si>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</si>
  <si>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</si>
  <si>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</si>
  <si>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</si>
  <si>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</si>
  <si>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</si>
  <si>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</si>
  <si>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</si>
  <si>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</si>
  <si>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</si>
  <si>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</si>
  <si>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</si>
  <si>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</si>
  <si>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</si>
  <si>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</si>
  <si>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</si>
  <si>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</si>
  <si>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</si>
  <si>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</si>
  <si>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</si>
  <si>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</si>
  <si>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</si>
  <si>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</si>
  <si>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</si>
  <si>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</si>
  <si>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</si>
  <si>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</si>
  <si>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</si>
  <si>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</si>
  <si>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</si>
  <si>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</si>
  <si>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</si>
  <si>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</si>
  <si>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</si>
  <si>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</si>
  <si>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</si>
  <si>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</si>
  <si>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</si>
  <si>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</si>
  <si>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</si>
  <si>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</si>
  <si>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</si>
  <si>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</si>
  <si>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</si>
  <si>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</si>
  <si>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</si>
  <si>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</si>
  <si>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</si>
  <si>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</si>
  <si>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</si>
  <si>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</si>
  <si>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</si>
  <si>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</si>
  <si>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</si>
  <si>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</si>
  <si>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</si>
  <si>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</si>
  <si>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</si>
  <si>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</si>
  <si>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</si>
  <si>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</si>
  <si>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</si>
  <si>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</si>
  <si>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</si>
  <si>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</si>
  <si>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</si>
  <si>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</si>
  <si>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</si>
  <si>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</si>
  <si>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</si>
  <si>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</si>
  <si>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</si>
  <si>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</si>
  <si>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</si>
  <si>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</si>
  <si>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</si>
  <si>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</si>
  <si>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</si>
  <si>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</si>
  <si>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</si>
  <si>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</si>
  <si>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</si>
  <si>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</si>
  <si>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</si>
  <si>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</si>
  <si>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</si>
  <si>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</si>
  <si>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</si>
  <si>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</si>
  <si>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</si>
  <si>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</si>
  <si>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</si>
  <si>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</si>
  <si>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</si>
  <si>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</si>
  <si>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</si>
  <si>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</si>
  <si>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</si>
  <si>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</si>
  <si>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</si>
  <si>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</si>
  <si>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</si>
  <si>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</si>
  <si>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</si>
  <si>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</si>
  <si>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</si>
  <si>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</si>
  <si>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</si>
  <si>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</si>
  <si>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</si>
  <si>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</si>
  <si>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</si>
  <si>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</si>
  <si>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</si>
  <si>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</si>
  <si>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</si>
  <si>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</si>
  <si>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</si>
  <si>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</si>
  <si>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</si>
  <si>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</si>
  <si>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</si>
  <si>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</si>
  <si>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</si>
  <si>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</si>
  <si>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</si>
  <si>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</si>
  <si>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</si>
  <si>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</si>
  <si>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</si>
  <si>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</si>
  <si>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</si>
  <si>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</si>
  <si>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</si>
  <si>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</si>
  <si>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</si>
  <si>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</si>
  <si>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</si>
  <si>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</si>
  <si>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</si>
  <si>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</si>
  <si>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</si>
  <si>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</si>
  <si>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</si>
  <si>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</si>
  <si>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</si>
  <si>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</si>
  <si>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</si>
  <si>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</si>
  <si>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</si>
  <si>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</si>
  <si>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</si>
  <si>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</si>
  <si>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</si>
  <si>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</si>
  <si>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</si>
  <si>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</si>
  <si>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</si>
  <si>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</si>
  <si>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</si>
  <si>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</si>
  <si>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</si>
  <si>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</si>
  <si>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</si>
  <si>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</si>
  <si>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</si>
  <si>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</si>
  <si>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</si>
  <si>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</si>
  <si>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</si>
  <si>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</si>
  <si>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</si>
  <si>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</si>
  <si>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</si>
  <si>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</si>
  <si>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</si>
  <si>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</si>
  <si>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</si>
  <si>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</si>
  <si>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</si>
  <si>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</si>
  <si>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</si>
  <si>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</si>
  <si>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</si>
  <si>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</si>
  <si>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</si>
  <si>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</si>
  <si>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</si>
  <si>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</si>
  <si>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</si>
  <si>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</si>
  <si>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</si>
  <si>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</si>
  <si>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</si>
  <si>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</si>
  <si>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</si>
  <si>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</si>
  <si>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</si>
  <si>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</si>
  <si>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</si>
  <si>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</si>
  <si>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</si>
  <si>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</si>
  <si>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</si>
  <si>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</si>
  <si>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</si>
  <si>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</si>
  <si>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</si>
  <si>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</si>
  <si>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</si>
  <si>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</si>
  <si>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</si>
  <si>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</si>
  <si>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</si>
  <si>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</si>
  <si>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</si>
  <si>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</si>
  <si>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</si>
  <si>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</si>
  <si>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</si>
  <si>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</si>
  <si>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</si>
  <si>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</si>
  <si>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</si>
  <si>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</si>
  <si>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</si>
  <si>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</si>
  <si>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</si>
  <si>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</si>
  <si>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</si>
  <si>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</si>
  <si>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</si>
  <si>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</si>
  <si>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</si>
  <si>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</si>
  <si>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</si>
  <si>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</si>
  <si>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</si>
  <si>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</si>
  <si>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</si>
  <si>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</si>
  <si>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</si>
  <si>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</si>
  <si>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</si>
  <si>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</si>
  <si>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</si>
  <si>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</si>
  <si>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</si>
  <si>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</si>
  <si>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</si>
  <si>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</si>
  <si>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</si>
  <si>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</si>
  <si>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</si>
  <si>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</si>
  <si>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</si>
  <si>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</si>
  <si>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</si>
  <si>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</si>
  <si>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</si>
  <si>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</si>
  <si>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</si>
  <si>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</si>
  <si>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</si>
  <si>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</si>
  <si>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</si>
  <si>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</si>
  <si>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</si>
  <si>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</si>
  <si>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</si>
  <si>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</si>
  <si>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</si>
  <si>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</si>
  <si>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</si>
  <si>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</si>
  <si>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</si>
  <si>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</si>
  <si>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</si>
  <si>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</si>
  <si>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</si>
  <si>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</si>
  <si>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</si>
  <si>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</si>
  <si>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</si>
  <si>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</si>
  <si>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</si>
  <si>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</si>
  <si>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</si>
  <si>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</si>
  <si>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</si>
  <si>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</si>
  <si>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</si>
  <si>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</si>
  <si>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</si>
  <si>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</si>
  <si>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</si>
  <si>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</si>
  <si>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</si>
  <si>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</si>
  <si>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</si>
  <si>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</si>
  <si>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</si>
  <si>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</si>
  <si>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</si>
  <si>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</si>
  <si>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</si>
  <si>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</si>
  <si>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</si>
  <si>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</si>
  <si>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</si>
  <si>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</si>
  <si>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</si>
  <si>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</si>
  <si>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</si>
  <si>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</si>
  <si>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</si>
  <si>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</si>
  <si>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</si>
  <si>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</si>
  <si>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</si>
  <si>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</si>
  <si>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</si>
  <si>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</si>
  <si>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</si>
  <si>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</si>
  <si>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</si>
  <si>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</si>
  <si>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</si>
  <si>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</si>
  <si>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</si>
  <si>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</si>
  <si>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</si>
  <si>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</si>
  <si>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</si>
  <si>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</si>
  <si>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</si>
  <si>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</si>
  <si>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</si>
  <si>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</si>
  <si>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</si>
  <si>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</si>
  <si>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</si>
  <si>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</si>
  <si>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</si>
  <si>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</si>
  <si>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</si>
  <si>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</si>
  <si>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</si>
  <si>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</si>
  <si>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</si>
  <si>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</si>
  <si>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</si>
  <si>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</si>
  <si>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</si>
  <si>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</si>
  <si>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</si>
  <si>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</si>
  <si>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</si>
  <si>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</si>
  <si>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</si>
  <si>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</si>
  <si>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</si>
  <si>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</si>
  <si>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</si>
  <si>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</si>
  <si>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</si>
  <si>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</si>
  <si>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</si>
  <si>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</si>
  <si>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</si>
  <si>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</si>
  <si>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</si>
  <si>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</si>
  <si>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</si>
  <si>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</si>
  <si>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</si>
  <si>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</si>
  <si>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</si>
  <si>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</si>
  <si>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</si>
  <si>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</si>
  <si>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</si>
  <si>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</si>
  <si>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</si>
  <si>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</si>
  <si>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</si>
  <si>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</si>
  <si>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</si>
  <si>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</si>
  <si>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</si>
  <si>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</si>
  <si>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</si>
  <si>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</si>
  <si>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</si>
  <si>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</si>
  <si>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</si>
  <si>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</si>
  <si>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</si>
  <si>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</si>
  <si>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</si>
  <si>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</si>
  <si>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</si>
  <si>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</si>
  <si>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</si>
  <si>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</si>
  <si>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</si>
  <si>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</si>
  <si>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</si>
  <si>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</si>
  <si>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</si>
  <si>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</si>
  <si>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</si>
  <si>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</si>
  <si>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</si>
  <si>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</si>
  <si>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</si>
  <si>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</si>
  <si>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</si>
  <si>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</si>
  <si>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</si>
  <si>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</si>
  <si>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</si>
  <si>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</si>
  <si>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</si>
  <si>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</si>
  <si>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</si>
  <si>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</si>
  <si>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</si>
  <si>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</si>
  <si>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</si>
  <si>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</si>
  <si>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</si>
  <si>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</si>
  <si>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</si>
  <si>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</si>
  <si>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</si>
  <si>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</si>
  <si>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</si>
  <si>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</si>
  <si>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</si>
  <si>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</si>
  <si>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</si>
  <si>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</si>
  <si>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</si>
  <si>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</si>
  <si>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</si>
  <si>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</si>
  <si>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</si>
  <si>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</si>
  <si>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</si>
  <si>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</si>
  <si>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</si>
  <si>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</si>
  <si>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</si>
  <si>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</si>
  <si>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</si>
  <si>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</si>
  <si>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</si>
  <si>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</si>
  <si>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</si>
  <si>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</si>
  <si>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</si>
  <si>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</si>
  <si>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</si>
  <si>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</si>
  <si>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</si>
  <si>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</si>
  <si>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</si>
  <si>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</si>
  <si>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</si>
  <si>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</si>
  <si>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</si>
  <si>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</si>
  <si>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</si>
  <si>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</si>
  <si>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</si>
  <si>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</si>
  <si>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</si>
  <si>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</si>
  <si>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</si>
  <si>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</si>
  <si>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</si>
  <si>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</si>
  <si>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</si>
  <si>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</si>
  <si>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</si>
  <si>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</si>
  <si>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</si>
  <si>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</si>
  <si>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</si>
  <si>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</si>
  <si>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</si>
  <si>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</si>
  <si>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</si>
  <si>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</si>
  <si>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</si>
  <si>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</si>
  <si>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</si>
  <si>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</si>
  <si>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</si>
  <si>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</si>
  <si>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</si>
  <si>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</si>
  <si>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</si>
  <si>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</si>
  <si>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</si>
  <si>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</si>
  <si>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</si>
  <si>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</si>
  <si>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</si>
  <si>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</si>
  <si>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</si>
  <si>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</si>
  <si>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</si>
  <si>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</si>
  <si>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</si>
  <si>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</si>
  <si>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</si>
  <si>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</si>
  <si>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</si>
  <si>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</si>
  <si>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</si>
  <si>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</si>
  <si>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</si>
  <si>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</si>
  <si>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</si>
  <si>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</si>
  <si>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</si>
  <si>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</si>
  <si>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</si>
  <si>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</si>
  <si>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</si>
  <si>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</si>
  <si>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</si>
  <si>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</si>
  <si>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</si>
  <si>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</si>
  <si>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</si>
  <si>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</si>
  <si>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</si>
  <si>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</si>
  <si>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</si>
  <si>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</si>
  <si>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</si>
  <si>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</si>
  <si>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</si>
  <si>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</si>
  <si>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</si>
  <si>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</si>
  <si>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</si>
  <si>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</si>
  <si>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</si>
  <si>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</si>
  <si>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</si>
  <si>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</si>
  <si>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</si>
  <si>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</si>
  <si>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</si>
  <si>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</si>
  <si>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</si>
  <si>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</si>
  <si>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</si>
  <si>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</si>
  <si>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</si>
  <si>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</si>
  <si>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</si>
  <si>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</si>
  <si>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</si>
  <si>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</si>
  <si>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</si>
  <si>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</si>
  <si>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</si>
  <si>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</si>
  <si>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</si>
  <si>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</si>
  <si>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</si>
  <si>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</si>
  <si>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</si>
  <si>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</si>
  <si>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</si>
  <si>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</si>
  <si>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</si>
  <si>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</si>
  <si>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</si>
  <si>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</si>
  <si>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</si>
  <si>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</si>
  <si>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</si>
  <si>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</si>
  <si>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</si>
  <si>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</si>
  <si>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</si>
  <si>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</si>
  <si>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</si>
  <si>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</si>
  <si>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</si>
  <si>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</si>
  <si>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</si>
  <si>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</si>
  <si>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</si>
  <si>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</si>
  <si>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</si>
  <si>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</si>
  <si>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</si>
  <si>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</si>
  <si>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</si>
  <si>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</si>
  <si>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</si>
  <si>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</si>
  <si>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</si>
  <si>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</si>
  <si>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</si>
  <si>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</si>
  <si>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</si>
  <si>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</si>
  <si>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</si>
  <si>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</si>
  <si>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</si>
  <si>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</si>
  <si>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</si>
  <si>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</si>
  <si>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</si>
  <si>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</si>
  <si>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</si>
  <si>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</si>
  <si>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</si>
  <si>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</si>
  <si>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</si>
  <si>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</si>
  <si>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</si>
  <si>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</si>
  <si>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</si>
  <si>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</si>
  <si>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</si>
  <si>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</si>
  <si>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</si>
  <si>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</si>
  <si>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</si>
  <si>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</si>
  <si>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</si>
  <si>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</si>
  <si>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</si>
  <si>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</si>
  <si>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</si>
  <si>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</si>
  <si>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</si>
  <si>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</si>
  <si>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</si>
  <si>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</si>
  <si>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</si>
  <si>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</si>
  <si>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</si>
  <si>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</si>
  <si>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</si>
  <si>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</si>
  <si>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</si>
  <si>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</si>
  <si>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</si>
  <si>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</si>
  <si>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</si>
  <si>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</si>
  <si>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</si>
  <si>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</si>
  <si>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</si>
  <si>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</si>
  <si>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</si>
  <si>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</si>
  <si>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</si>
  <si>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</si>
  <si>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</si>
  <si>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</si>
  <si>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</si>
  <si>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</si>
  <si>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</si>
  <si>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</si>
  <si>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</si>
  <si>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</si>
  <si>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</si>
  <si>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</si>
  <si>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</si>
  <si>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</si>
  <si>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</si>
  <si>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</si>
  <si>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</si>
  <si>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</si>
  <si>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</si>
  <si>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</si>
  <si>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</si>
  <si>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</si>
  <si>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</si>
  <si>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</si>
  <si>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</si>
  <si>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</si>
  <si>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</si>
  <si>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</si>
  <si>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</si>
  <si>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</si>
  <si>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</si>
  <si>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</si>
  <si>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</si>
  <si>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</si>
  <si>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</si>
  <si>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</si>
  <si>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</si>
  <si>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</si>
  <si>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</si>
  <si>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</si>
  <si>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</si>
  <si>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</si>
  <si>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</si>
  <si>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</si>
  <si>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</si>
  <si>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</si>
  <si>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</si>
  <si>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</si>
  <si>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</si>
  <si>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</si>
  <si>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</si>
  <si>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</si>
  <si>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</si>
  <si>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</si>
  <si>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</si>
  <si>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</si>
  <si>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</si>
  <si>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</si>
  <si>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</si>
  <si>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</si>
  <si>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</si>
  <si>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</si>
  <si>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</si>
  <si>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</si>
  <si>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</si>
  <si>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</si>
  <si>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</si>
  <si>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</si>
  <si>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</si>
  <si>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</si>
  <si>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</si>
  <si>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</si>
  <si>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</si>
  <si>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</si>
  <si>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</si>
  <si>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</si>
  <si>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</si>
  <si>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</si>
  <si>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</si>
  <si>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</si>
  <si>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</si>
  <si>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</si>
  <si>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</si>
  <si>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</si>
  <si>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</si>
  <si>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</si>
  <si>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</si>
  <si>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</si>
  <si>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</si>
  <si>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</si>
  <si>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</si>
  <si>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</si>
  <si>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</si>
  <si>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</si>
  <si>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</si>
  <si>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</si>
  <si>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</si>
  <si>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</si>
  <si>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</si>
  <si>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</si>
  <si>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</si>
  <si>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</si>
  <si>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</si>
  <si>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</si>
  <si>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</si>
  <si>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</si>
  <si>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</si>
  <si>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</si>
  <si>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</si>
  <si>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</si>
  <si>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</si>
  <si>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</si>
  <si>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</si>
  <si>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</si>
  <si>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</si>
  <si>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</si>
  <si>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</si>
  <si>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</si>
  <si>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</si>
  <si>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</si>
  <si>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</si>
  <si>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</si>
  <si>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</si>
  <si>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</si>
  <si>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</si>
  <si>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</si>
  <si>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</si>
  <si>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</si>
  <si>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</si>
  <si>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</si>
  <si>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</si>
  <si>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</si>
  <si>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</si>
  <si>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</si>
  <si>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</si>
  <si>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</si>
  <si>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</si>
  <si>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</si>
  <si>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</si>
  <si>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</si>
  <si>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</si>
  <si>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</si>
  <si>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</si>
  <si>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</si>
  <si>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</si>
  <si>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</si>
  <si>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</si>
  <si>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</si>
  <si>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</si>
  <si>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</si>
  <si>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</si>
  <si>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</si>
  <si>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</si>
  <si>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</si>
  <si>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</si>
  <si>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</si>
  <si>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</si>
  <si>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</si>
  <si>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</si>
  <si>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</si>
  <si>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</si>
  <si>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</si>
  <si>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</si>
  <si>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</si>
  <si>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</si>
  <si>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</si>
  <si>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</si>
  <si>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</si>
  <si>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</si>
  <si>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</si>
  <si>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</si>
  <si>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</si>
  <si>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</si>
  <si>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</si>
  <si>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</si>
  <si>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</si>
  <si>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</si>
  <si>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</si>
  <si>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</si>
  <si>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</si>
  <si>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</si>
  <si>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</si>
  <si>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</si>
  <si>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</si>
  <si>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</si>
  <si>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</si>
  <si>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</si>
  <si>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</si>
  <si>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</si>
  <si>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</si>
  <si>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</si>
  <si>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</si>
  <si>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</si>
  <si>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</si>
  <si>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</si>
  <si>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</si>
  <si>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</si>
  <si>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</si>
  <si>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</si>
  <si>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</si>
  <si>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</si>
  <si>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</si>
  <si>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</si>
  <si>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</si>
  <si>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</si>
  <si>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</si>
  <si>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</si>
  <si>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</si>
  <si>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</si>
  <si>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</si>
  <si>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</si>
  <si>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</si>
  <si>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</si>
  <si>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</si>
  <si>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</si>
  <si>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</si>
  <si>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</si>
  <si>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</si>
  <si>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</si>
  <si>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</si>
  <si>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</si>
  <si>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</si>
  <si>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</si>
  <si>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</si>
  <si>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</si>
  <si>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</si>
  <si>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</si>
  <si>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</si>
  <si>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</si>
  <si>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</si>
  <si>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</si>
  <si>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</si>
  <si>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</si>
  <si>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</si>
  <si>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</si>
  <si>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</si>
  <si>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</si>
  <si>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</si>
  <si>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</si>
  <si>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</si>
  <si>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</si>
  <si>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</si>
  <si>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</si>
  <si>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</si>
  <si>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</si>
  <si>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</si>
  <si>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</si>
  <si>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</si>
  <si>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</si>
  <si>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</si>
  <si>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</si>
  <si>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</si>
  <si>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</si>
  <si>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</si>
  <si>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</si>
  <si>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</si>
  <si>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</si>
  <si>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</si>
  <si>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</si>
  <si>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</si>
  <si>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</si>
  <si>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</si>
  <si>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</si>
  <si>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</si>
  <si>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</si>
  <si>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</si>
  <si>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</si>
  <si>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</si>
  <si>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</si>
  <si>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</si>
  <si>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</si>
  <si>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</si>
  <si>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</si>
  <si>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</si>
  <si>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</si>
  <si>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</si>
  <si>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</si>
  <si>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</si>
  <si>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</si>
  <si>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</si>
  <si>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</si>
  <si>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</si>
  <si>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</si>
  <si>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</si>
  <si>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</si>
  <si>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</si>
  <si>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</si>
  <si>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</si>
  <si>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</si>
  <si>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</si>
  <si>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</si>
  <si>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</si>
  <si>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</si>
  <si>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</si>
  <si>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</si>
  <si>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</si>
  <si>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</si>
  <si>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</si>
  <si>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</si>
  <si>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</si>
  <si>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</si>
  <si>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</si>
  <si>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</si>
  <si>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</si>
  <si>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</si>
  <si>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</si>
  <si>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</si>
  <si>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</si>
  <si>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</si>
  <si>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</si>
  <si>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</si>
  <si>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</si>
  <si>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</si>
  <si>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</si>
  <si>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</si>
  <si>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</si>
  <si>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</si>
  <si>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</si>
  <si>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</si>
  <si>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</si>
  <si>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</si>
  <si>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</si>
  <si>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</si>
  <si>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</si>
  <si>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</si>
  <si>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</si>
  <si>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</si>
  <si>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</si>
  <si>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</si>
  <si>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</si>
  <si>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</si>
  <si>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</si>
  <si>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</si>
  <si>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</si>
  <si>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</si>
  <si>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</si>
  <si>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</si>
  <si>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</si>
  <si>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</si>
  <si>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</si>
  <si>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</si>
  <si>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</si>
  <si>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</si>
  <si>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</si>
  <si>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</si>
  <si>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</si>
  <si>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</si>
  <si>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</si>
  <si>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</si>
  <si>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</si>
  <si>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</si>
  <si>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</si>
  <si>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</si>
  <si>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</si>
  <si>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</si>
  <si>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</si>
  <si>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</si>
  <si>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</si>
  <si>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</si>
  <si>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</si>
  <si>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</si>
  <si>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</si>
  <si>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</si>
  <si>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</si>
  <si>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</si>
  <si>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</si>
  <si>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</si>
  <si>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</si>
  <si>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</si>
  <si>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</si>
  <si>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</si>
  <si>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</si>
  <si>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</si>
  <si>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</si>
  <si>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</si>
  <si>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</si>
  <si>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</si>
  <si>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</si>
  <si>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</si>
  <si>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</si>
  <si>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</si>
  <si>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</si>
  <si>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</si>
  <si>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</si>
  <si>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</si>
  <si>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</si>
  <si>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</si>
  <si>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</si>
  <si>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</si>
  <si>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</si>
  <si>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</si>
  <si>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</si>
  <si>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</si>
  <si>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</si>
  <si>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</si>
  <si>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</si>
  <si>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</si>
  <si>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</si>
  <si>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</si>
  <si>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</si>
  <si>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</si>
  <si>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</si>
  <si>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</si>
  <si>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</si>
  <si>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</si>
  <si>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</si>
  <si>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</si>
  <si>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</si>
  <si>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</si>
  <si>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</si>
  <si>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</si>
  <si>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</si>
  <si>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</si>
  <si>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</si>
  <si>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</si>
  <si>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</si>
  <si>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</si>
  <si>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</si>
  <si>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</si>
  <si>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</si>
  <si>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</si>
  <si>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</si>
  <si>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</si>
  <si>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</si>
  <si>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</si>
  <si>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</si>
  <si>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</si>
  <si>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</si>
  <si>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</si>
  <si>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</si>
  <si>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</si>
  <si>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</si>
  <si>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</si>
  <si>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</si>
  <si>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</si>
  <si>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</si>
  <si>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</si>
  <si>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</si>
  <si>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</si>
  <si>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</si>
  <si>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</si>
  <si>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</si>
  <si>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</si>
  <si>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</si>
  <si>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</si>
  <si>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</si>
  <si>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</si>
  <si>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</si>
  <si>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</si>
  <si>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</si>
  <si>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</si>
  <si>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</si>
  <si>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</si>
  <si>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</si>
  <si>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</si>
  <si>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</si>
  <si>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</si>
  <si>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</si>
  <si>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</si>
  <si>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</si>
  <si>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</si>
  <si>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</si>
  <si>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</si>
  <si>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</si>
  <si>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</si>
  <si>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</si>
  <si>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</si>
  <si>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</si>
  <si>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</si>
  <si>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</si>
  <si>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</si>
  <si>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</si>
  <si>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</si>
  <si>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</si>
  <si>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</si>
  <si>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</si>
  <si>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</si>
  <si>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</si>
  <si>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</si>
  <si>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</si>
  <si>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</si>
  <si>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</si>
  <si>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</si>
  <si>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</si>
  <si>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</si>
  <si>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</si>
  <si>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</si>
  <si>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</si>
  <si>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</si>
  <si>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</si>
  <si>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</si>
  <si>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</si>
  <si>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</si>
  <si>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</si>
  <si>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</si>
  <si>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</si>
  <si>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</si>
  <si>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</si>
  <si>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</si>
  <si>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</si>
  <si>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</si>
  <si>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</si>
  <si>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</si>
  <si>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</si>
  <si>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</si>
  <si>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</si>
  <si>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</si>
  <si>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</si>
  <si>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</si>
  <si>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</si>
  <si>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</si>
  <si>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</si>
  <si>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</si>
  <si>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</si>
  <si>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</si>
  <si>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</si>
  <si>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</si>
  <si>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</si>
  <si>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</si>
  <si>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</si>
  <si>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</si>
  <si>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</si>
  <si>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</si>
  <si>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</si>
  <si>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</si>
  <si>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</si>
  <si>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</si>
  <si>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</si>
  <si>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</si>
  <si>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</si>
  <si>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</si>
  <si>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</si>
  <si>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</si>
  <si>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</si>
  <si>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</si>
  <si>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</si>
  <si>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</si>
  <si>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</si>
  <si>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</si>
  <si>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</si>
  <si>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</si>
  <si>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</si>
  <si>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</si>
  <si>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</si>
  <si>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</si>
  <si>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</si>
  <si>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</si>
  <si>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</si>
  <si>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</si>
  <si>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</si>
  <si>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</si>
  <si>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</si>
  <si>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</si>
  <si>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</si>
  <si>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</si>
  <si>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</si>
  <si>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</si>
  <si>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</si>
  <si>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</si>
  <si>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</si>
  <si>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</si>
  <si>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</si>
  <si>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</si>
  <si>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</si>
  <si>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</si>
  <si>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</si>
  <si>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</si>
  <si>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</si>
  <si>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</si>
  <si>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</si>
  <si>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</si>
  <si>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</si>
  <si>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</si>
  <si>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</si>
  <si>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</si>
  <si>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</si>
  <si>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</si>
  <si>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</si>
  <si>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</si>
  <si>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</si>
  <si>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</si>
  <si>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</si>
  <si>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</si>
  <si>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</si>
  <si>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</si>
  <si>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</si>
  <si>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</si>
  <si>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</si>
  <si>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</si>
  <si>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</si>
  <si>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</si>
  <si>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</si>
  <si>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</si>
  <si>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</si>
  <si>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</si>
  <si>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</si>
  <si>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</si>
  <si>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</si>
  <si>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</si>
  <si>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</si>
  <si>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</si>
  <si>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</si>
  <si>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</si>
  <si>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</si>
  <si>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</si>
  <si>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</si>
  <si>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</si>
  <si>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</si>
  <si>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</si>
  <si>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</si>
  <si>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</si>
  <si>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</si>
  <si>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</si>
  <si>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</si>
  <si>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</si>
  <si>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</si>
  <si>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</si>
  <si>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</si>
  <si>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</si>
  <si>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</si>
  <si>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</si>
  <si>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</si>
  <si>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</si>
  <si>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</si>
  <si>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</si>
  <si>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</si>
  <si>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</si>
  <si>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</si>
  <si>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</si>
  <si>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</si>
  <si>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</si>
  <si>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</si>
  <si>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</si>
  <si>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</si>
  <si>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</si>
  <si>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</si>
  <si>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</si>
  <si>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</si>
  <si>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</si>
  <si>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</si>
  <si>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</si>
  <si>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</si>
  <si>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</si>
  <si>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</si>
  <si>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</si>
  <si>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</si>
  <si>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</si>
  <si>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</si>
  <si>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</si>
  <si>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</si>
  <si>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</si>
  <si>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</si>
  <si>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</si>
  <si>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</si>
  <si>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</si>
  <si>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</si>
  <si>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</si>
  <si>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</si>
  <si>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</si>
  <si>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</si>
  <si>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</si>
  <si>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</si>
  <si>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</si>
  <si>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</si>
  <si>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</si>
  <si>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</si>
  <si>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</si>
  <si>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</si>
  <si>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</si>
  <si>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</si>
  <si>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</si>
  <si>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</si>
  <si>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</si>
  <si>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</si>
  <si>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</si>
  <si>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</si>
  <si>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</si>
  <si>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</si>
  <si>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</si>
  <si>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</si>
  <si>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</si>
  <si>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</si>
  <si>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</si>
  <si>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</si>
  <si>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</si>
  <si>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</si>
  <si>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</si>
  <si>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</si>
  <si>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</si>
  <si>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</si>
  <si>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</si>
  <si>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</si>
  <si>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</si>
  <si>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</si>
  <si>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</si>
  <si>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</si>
  <si>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</si>
  <si>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</si>
  <si>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</si>
  <si>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</si>
  <si>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</si>
  <si>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</si>
  <si>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</si>
  <si>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</si>
  <si>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</si>
  <si>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</si>
  <si>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</si>
  <si>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</si>
  <si>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</si>
  <si>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</si>
  <si>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</si>
  <si>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</si>
  <si>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</si>
  <si>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</si>
  <si>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</si>
  <si>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</si>
  <si>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</si>
  <si>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</si>
  <si>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</si>
  <si>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</si>
  <si>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</si>
  <si>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</si>
  <si>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</si>
  <si>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</si>
  <si>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</si>
  <si>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</si>
  <si>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</si>
  <si>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</si>
  <si>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</si>
  <si>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</si>
  <si>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</si>
  <si>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</si>
  <si>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</si>
  <si>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</si>
  <si>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</si>
  <si>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</si>
  <si>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</si>
  <si>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</si>
  <si>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</si>
  <si>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</si>
  <si>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</si>
  <si>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</si>
  <si>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</si>
  <si>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</si>
  <si>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</si>
  <si>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</si>
  <si>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</si>
  <si>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</si>
  <si>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</si>
  <si>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</si>
  <si>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</si>
  <si>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</si>
  <si>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</si>
  <si>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</si>
  <si>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</si>
  <si>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</si>
  <si>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</si>
  <si>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</si>
  <si>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</si>
  <si>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</si>
  <si>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</si>
  <si>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</si>
  <si>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</si>
  <si>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</si>
  <si>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</si>
  <si>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</si>
  <si>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</si>
  <si>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</si>
  <si>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</si>
  <si>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</si>
  <si>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</si>
  <si>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</si>
  <si>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</si>
  <si>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</si>
  <si>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</si>
  <si>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</si>
  <si>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</si>
  <si>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</si>
  <si>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</si>
  <si>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</si>
  <si>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</si>
  <si>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</si>
  <si>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</si>
  <si>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</si>
  <si>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</si>
  <si>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</si>
  <si>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</si>
  <si>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</si>
  <si>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</si>
  <si>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</si>
  <si>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</si>
  <si>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</si>
  <si>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</si>
  <si>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</si>
  <si>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</si>
  <si>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</si>
  <si>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</si>
  <si>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</si>
  <si>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</si>
  <si>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</si>
  <si>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</si>
  <si>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</si>
  <si>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</si>
  <si>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</si>
  <si>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</si>
  <si>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</si>
  <si>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</si>
  <si>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</si>
  <si>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</si>
  <si>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</si>
  <si>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</si>
  <si>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</si>
  <si>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</si>
  <si>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</si>
  <si>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</si>
  <si>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</si>
  <si>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</si>
  <si>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</si>
  <si>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</si>
  <si>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</si>
  <si>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</si>
  <si>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</si>
  <si>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</si>
  <si>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</si>
  <si>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</si>
  <si>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</si>
  <si>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</si>
  <si>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</si>
  <si>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</si>
  <si>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</si>
  <si>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</si>
  <si>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</si>
  <si>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</si>
  <si>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</si>
  <si>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</si>
  <si>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</si>
  <si>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</si>
  <si>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</si>
  <si>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</si>
  <si>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</si>
  <si>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</si>
  <si>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</si>
  <si>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</si>
  <si>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</si>
  <si>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</si>
  <si>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</si>
  <si>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</si>
  <si>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</si>
  <si>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</si>
  <si>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</si>
  <si>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</si>
  <si>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</si>
  <si>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</si>
  <si>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</si>
  <si>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</si>
  <si>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</si>
  <si>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</si>
  <si>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</si>
  <si>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</si>
  <si>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</si>
  <si>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</si>
  <si>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</si>
  <si>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</si>
  <si>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</si>
  <si>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</si>
  <si>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</si>
  <si>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</si>
  <si>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</si>
  <si>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</si>
  <si>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</si>
  <si>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</si>
  <si>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</si>
  <si>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</si>
  <si>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</si>
  <si>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</si>
  <si>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</si>
  <si>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</si>
  <si>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</si>
  <si>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</si>
  <si>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</si>
  <si>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</si>
  <si>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</si>
  <si>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</si>
  <si>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</si>
  <si>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</si>
  <si>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</si>
  <si>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</si>
  <si>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</si>
  <si>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</si>
  <si>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</si>
  <si>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</si>
  <si>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</si>
  <si>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</si>
  <si>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</si>
  <si>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</si>
  <si>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</si>
  <si>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</si>
  <si>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</si>
  <si>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</si>
  <si>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</si>
  <si>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</si>
  <si>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</si>
  <si>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</si>
  <si>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</si>
  <si>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</si>
  <si>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</si>
  <si>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</si>
  <si>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</si>
  <si>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</si>
  <si>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</si>
  <si>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</si>
  <si>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</si>
  <si>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</si>
  <si>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</si>
  <si>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</si>
  <si>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</si>
  <si>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</si>
  <si>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</si>
  <si>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</si>
  <si>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</si>
  <si>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</si>
  <si>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</si>
  <si>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</si>
  <si>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</si>
  <si>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</si>
  <si>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</si>
  <si>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</si>
  <si>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</si>
  <si>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</si>
  <si>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</si>
  <si>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</si>
  <si>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</si>
  <si>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</si>
  <si>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</si>
  <si>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</si>
  <si>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</si>
  <si>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</si>
  <si>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</si>
  <si>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</si>
  <si>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</si>
  <si>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</si>
  <si>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</si>
  <si>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</si>
  <si>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</si>
  <si>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</si>
  <si>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</si>
  <si>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</si>
  <si>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</si>
  <si>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</si>
  <si>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</si>
  <si>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</si>
  <si>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</si>
  <si>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</si>
  <si>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</si>
  <si>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</si>
  <si>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</si>
  <si>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</si>
  <si>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</si>
  <si>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</si>
  <si>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</si>
  <si>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</si>
  <si>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</si>
  <si>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</si>
  <si>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</si>
  <si>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</si>
  <si>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</si>
  <si>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</si>
  <si>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</si>
  <si>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</si>
  <si>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</si>
  <si>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</si>
  <si>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</si>
  <si>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</si>
  <si>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</si>
  <si>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</si>
  <si>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</si>
  <si>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</si>
  <si>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</si>
  <si>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</si>
  <si>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</si>
  <si>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</si>
  <si>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</si>
  <si>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</si>
  <si>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</si>
  <si>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</si>
  <si>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</si>
  <si>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</si>
  <si>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</si>
  <si>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</si>
  <si>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</si>
  <si>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</si>
  <si>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</si>
  <si>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</si>
  <si>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</si>
  <si>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</si>
  <si>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</si>
  <si>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</si>
  <si>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</si>
  <si>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</si>
  <si>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</si>
  <si>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</si>
  <si>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</si>
  <si>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</si>
  <si>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</si>
  <si>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</si>
  <si>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</si>
  <si>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</si>
  <si>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</si>
  <si>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</si>
  <si>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</si>
  <si>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</si>
  <si>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</si>
  <si>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</si>
  <si>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</si>
  <si>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</si>
  <si>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</si>
  <si>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</si>
  <si>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</si>
  <si>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</si>
  <si>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</si>
  <si>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</si>
  <si>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</si>
  <si>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</si>
  <si>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</si>
  <si>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</si>
  <si>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</si>
  <si>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</si>
  <si>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</si>
  <si>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</si>
  <si>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</si>
  <si>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</si>
  <si>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</si>
  <si>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</si>
  <si>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</si>
  <si>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</si>
  <si>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</si>
  <si>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</si>
  <si>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</si>
  <si>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</si>
  <si>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</si>
  <si>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</si>
  <si>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</si>
  <si>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</si>
  <si>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</si>
  <si>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</si>
  <si>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</si>
  <si>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</si>
  <si>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</si>
  <si>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</si>
  <si>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</si>
  <si>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</si>
  <si>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</si>
  <si>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</si>
  <si>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</si>
  <si>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</si>
  <si>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</si>
  <si>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</si>
  <si>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</si>
  <si>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</si>
  <si>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</si>
  <si>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</si>
  <si>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</si>
  <si>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</si>
  <si>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</si>
  <si>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</si>
  <si>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</si>
  <si>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</si>
  <si>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</si>
  <si>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</si>
  <si>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</si>
  <si>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</si>
  <si>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</si>
  <si>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</si>
  <si>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</si>
  <si>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</si>
  <si>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</si>
  <si>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</si>
  <si>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</si>
  <si>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</si>
  <si>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</si>
  <si>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</si>
  <si>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</si>
  <si>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</si>
  <si>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</si>
  <si>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</si>
  <si>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</si>
  <si>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</si>
  <si>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</si>
  <si>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</si>
  <si>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</si>
  <si>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</si>
  <si>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</si>
  <si>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</si>
  <si>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</si>
  <si>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</si>
  <si>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</si>
  <si>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</si>
  <si>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</si>
  <si>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</si>
  <si>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</si>
  <si>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</si>
  <si>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</si>
  <si>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</si>
  <si>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</si>
  <si>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</si>
  <si>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</si>
  <si>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</si>
  <si>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</si>
  <si>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</si>
  <si>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</si>
  <si>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</si>
  <si>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</si>
  <si>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</si>
  <si>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</si>
  <si>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</si>
  <si>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</si>
  <si>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</si>
  <si>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</si>
  <si>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</si>
  <si>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</si>
  <si>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</si>
  <si>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</si>
  <si>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</si>
  <si>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</si>
  <si>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</si>
  <si>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</si>
  <si>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</si>
  <si>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</si>
  <si>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</si>
  <si>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</si>
  <si>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</si>
  <si>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</si>
  <si>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</si>
  <si>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</si>
  <si>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</si>
  <si>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</si>
  <si>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</si>
  <si>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</si>
  <si>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</si>
  <si>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</si>
  <si>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</si>
  <si>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</si>
  <si>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</si>
  <si>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</si>
  <si>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</si>
  <si>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</si>
  <si>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</si>
  <si>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</si>
  <si>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</si>
  <si>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</si>
  <si>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</si>
  <si>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</si>
  <si>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</si>
  <si>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</si>
  <si>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</si>
  <si>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</si>
  <si>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</si>
  <si>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</si>
  <si>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</si>
  <si>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</si>
  <si>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</si>
  <si>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</si>
  <si>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</si>
  <si>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</si>
  <si>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</si>
  <si>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</si>
  <si>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</si>
  <si>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</si>
  <si>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</si>
  <si>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</si>
  <si>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</si>
  <si>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</si>
  <si>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</si>
  <si>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</si>
  <si>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</si>
  <si>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</si>
  <si>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</si>
  <si>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</si>
  <si>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</si>
  <si>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</si>
  <si>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</si>
  <si>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</si>
  <si>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</si>
  <si>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</si>
  <si>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</si>
  <si>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</si>
  <si>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</si>
  <si>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</si>
  <si>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</si>
  <si>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</si>
  <si>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</si>
  <si>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</si>
  <si>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</si>
  <si>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</si>
  <si>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</si>
  <si>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</si>
  <si>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</si>
  <si>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</si>
  <si>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</si>
  <si>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</si>
  <si>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</si>
  <si>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</si>
  <si>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</si>
  <si>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</si>
  <si>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</si>
  <si>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</si>
  <si>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</si>
  <si>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</si>
  <si>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</si>
  <si>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</si>
  <si>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</si>
  <si>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</si>
  <si>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</si>
  <si>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</si>
  <si>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</si>
  <si>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</si>
  <si>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</si>
  <si>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</si>
  <si>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</si>
  <si>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</si>
  <si>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</si>
  <si>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</si>
  <si>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</si>
  <si>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</si>
  <si>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</si>
  <si>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</si>
  <si>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</si>
  <si>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</si>
  <si>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</si>
  <si>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</si>
  <si>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</si>
  <si>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</si>
  <si>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</si>
  <si>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</si>
  <si>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</si>
  <si>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</si>
  <si>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</si>
  <si>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</si>
  <si>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</si>
  <si>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</si>
  <si>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</si>
  <si>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</si>
  <si>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</si>
  <si>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</si>
  <si>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</si>
  <si>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</si>
  <si>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</si>
  <si>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</si>
  <si>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</si>
  <si>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</si>
  <si>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</si>
  <si>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</si>
  <si>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</si>
  <si>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</si>
  <si>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</si>
  <si>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</si>
  <si>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</si>
  <si>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</si>
  <si>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</si>
  <si>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</si>
  <si>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</si>
  <si>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</si>
  <si>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</si>
  <si>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</si>
  <si>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</si>
  <si>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</si>
  <si>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</si>
  <si>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</si>
  <si>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</si>
  <si>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</si>
  <si>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</si>
  <si>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</si>
  <si>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</si>
  <si>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</si>
  <si>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</si>
  <si>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</si>
  <si>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</si>
  <si>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</si>
  <si>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</si>
  <si>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</si>
  <si>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</si>
  <si>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</si>
  <si>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</si>
  <si>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</si>
  <si>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</si>
  <si>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</si>
  <si>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</si>
  <si>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</si>
  <si>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</si>
  <si>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</si>
  <si>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</si>
  <si>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</si>
  <si>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</si>
  <si>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</si>
  <si>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</si>
  <si>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</si>
  <si>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</si>
  <si>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</si>
  <si>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</si>
  <si>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</si>
  <si>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</si>
  <si>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</si>
  <si>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</si>
  <si>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</si>
  <si>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</si>
  <si>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</si>
  <si>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</si>
  <si>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</si>
  <si>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</si>
  <si>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</si>
  <si>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</si>
  <si>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</si>
  <si>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</si>
  <si>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</si>
  <si>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</si>
  <si>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</si>
  <si>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</si>
  <si>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</si>
  <si>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</si>
  <si>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</si>
  <si>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</si>
  <si>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</si>
  <si>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</si>
  <si>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</si>
  <si>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</si>
  <si>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</si>
  <si>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</si>
  <si>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</si>
  <si>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</si>
  <si>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</si>
  <si>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</si>
  <si>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</si>
  <si>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</si>
  <si>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</si>
  <si>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</si>
  <si>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</si>
  <si>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</si>
  <si>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</si>
  <si>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</si>
  <si>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</si>
  <si>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</si>
  <si>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</si>
  <si>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</si>
  <si>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</si>
  <si>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</si>
  <si>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</si>
  <si>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</si>
  <si>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</si>
  <si>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</si>
  <si>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</si>
  <si>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</si>
  <si>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</si>
  <si>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</si>
  <si>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</si>
  <si>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</si>
  <si>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</si>
  <si>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</si>
  <si>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</si>
  <si>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</si>
  <si>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</si>
  <si>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</si>
  <si>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</si>
  <si>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</si>
  <si>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</si>
  <si>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</si>
  <si>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</si>
  <si>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</si>
  <si>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</si>
  <si>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</si>
  <si>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</si>
  <si>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</si>
  <si>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</si>
  <si>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</si>
  <si>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</si>
  <si>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</si>
  <si>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</si>
  <si>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</si>
  <si>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</si>
  <si>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</si>
  <si>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</si>
  <si>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</si>
  <si>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</si>
  <si>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</si>
  <si>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</si>
  <si>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</si>
  <si>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</si>
  <si>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</si>
  <si>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</si>
  <si>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</si>
  <si>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</si>
  <si>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</si>
  <si>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</si>
  <si>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</si>
  <si>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</si>
  <si>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</si>
  <si>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</si>
  <si>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</si>
  <si>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</si>
  <si>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</si>
  <si>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</si>
  <si>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</si>
  <si>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</si>
  <si>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</si>
  <si>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</si>
  <si>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</si>
  <si>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</si>
  <si>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</si>
  <si>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</si>
  <si>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</si>
  <si>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</si>
  <si>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</si>
  <si>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</si>
  <si>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</si>
  <si>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</si>
  <si>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</si>
  <si>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</si>
  <si>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</si>
  <si>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</si>
  <si>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</si>
  <si>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</si>
  <si>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</si>
  <si>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</si>
  <si>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</si>
  <si>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</si>
  <si>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</si>
  <si>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</si>
  <si>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</si>
  <si>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</si>
  <si>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</si>
  <si>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</si>
  <si>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</si>
  <si>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</si>
  <si>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</si>
  <si>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</si>
  <si>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</si>
  <si>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</si>
  <si>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</si>
  <si>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</si>
  <si>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</si>
  <si>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</si>
  <si>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</si>
  <si>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</si>
  <si>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</si>
  <si>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</si>
  <si>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</si>
  <si>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</si>
  <si>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</si>
  <si>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</si>
  <si>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</si>
  <si>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</si>
  <si>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</si>
  <si>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</si>
  <si>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</si>
  <si>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</si>
  <si>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</si>
  <si>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</si>
  <si>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</si>
  <si>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</si>
  <si>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</si>
  <si>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</si>
  <si>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</si>
  <si>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</si>
  <si>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</si>
  <si>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</si>
  <si>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</si>
  <si>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</si>
  <si>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</si>
  <si>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</si>
  <si>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</si>
  <si>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</si>
  <si>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</si>
  <si>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</si>
  <si>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</si>
  <si>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</si>
  <si>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</si>
  <si>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</si>
  <si>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</si>
  <si>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</si>
  <si>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</si>
  <si>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</si>
  <si>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</si>
  <si>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</si>
  <si>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</si>
  <si>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</si>
  <si>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</si>
  <si>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</si>
  <si>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</si>
  <si>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</si>
  <si>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</si>
  <si>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</si>
  <si>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</si>
  <si>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</si>
  <si>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</si>
  <si>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</si>
  <si>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</si>
  <si>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</si>
  <si>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</si>
  <si>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</si>
  <si>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</si>
  <si>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</si>
  <si>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</si>
  <si>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</si>
  <si>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</si>
  <si>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</si>
  <si>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</si>
  <si>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</si>
  <si>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</si>
  <si>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</si>
  <si>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</si>
  <si>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</si>
  <si>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</si>
  <si>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</si>
  <si>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</si>
  <si>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</si>
  <si>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</si>
  <si>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</si>
  <si>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</si>
  <si>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</si>
  <si>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</si>
  <si>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</si>
  <si>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</si>
  <si>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</si>
  <si>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</si>
  <si>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</si>
  <si>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</si>
  <si>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</si>
  <si>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</si>
  <si>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</si>
  <si>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</si>
  <si>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</si>
  <si>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</si>
  <si>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</si>
  <si>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</si>
  <si>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</si>
  <si>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</si>
  <si>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</si>
  <si>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</si>
  <si>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</si>
  <si>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</si>
  <si>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</si>
  <si>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</si>
  <si>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</si>
  <si>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</si>
  <si>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</si>
  <si>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</si>
  <si>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</si>
  <si>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</si>
  <si>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</si>
  <si>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</si>
  <si>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</si>
  <si>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</si>
  <si>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</si>
  <si>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</si>
  <si>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</si>
  <si>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</si>
  <si>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</si>
  <si>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</si>
  <si>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</si>
  <si>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</si>
  <si>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</si>
  <si>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</si>
  <si>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</si>
  <si>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</si>
  <si>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</si>
  <si>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</si>
  <si>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</si>
  <si>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</si>
  <si>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</si>
  <si>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</si>
  <si>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</si>
  <si>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</si>
  <si>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</si>
  <si>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</si>
  <si>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</si>
  <si>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</si>
  <si>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</si>
  <si>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</si>
  <si>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</si>
  <si>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</si>
  <si>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</si>
  <si>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</si>
  <si>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</si>
  <si>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</si>
  <si>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</si>
  <si>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</si>
  <si>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</si>
  <si>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</si>
  <si>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</si>
  <si>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</si>
  <si>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</si>
  <si>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</si>
  <si>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</si>
  <si>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</si>
  <si>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</si>
  <si>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</si>
  <si>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</si>
  <si>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</si>
  <si>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</si>
  <si>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</si>
  <si>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</si>
  <si>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</si>
  <si>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</si>
  <si>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</si>
  <si>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</si>
  <si>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</si>
  <si>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</si>
  <si>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</si>
  <si>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</si>
  <si>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</si>
  <si>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</si>
  <si>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</si>
  <si>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</si>
  <si>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</si>
  <si>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</si>
  <si>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</si>
  <si>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</si>
  <si>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</si>
  <si>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</si>
  <si>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</si>
  <si>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</si>
  <si>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</si>
  <si>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</si>
  <si>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</si>
  <si>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</si>
  <si>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</si>
  <si>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</si>
  <si>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</si>
  <si>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</si>
  <si>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</si>
  <si>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</si>
  <si>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</si>
  <si>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</si>
  <si>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</si>
  <si>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</si>
  <si>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</si>
  <si>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</si>
  <si>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</si>
  <si>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</si>
  <si>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</si>
  <si>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</si>
  <si>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</si>
  <si>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</si>
  <si>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</si>
  <si>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</si>
  <si>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</si>
  <si>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</si>
  <si>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</si>
  <si>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</si>
  <si>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</si>
  <si>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</si>
  <si>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</si>
  <si>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</si>
  <si>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</si>
  <si>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</si>
  <si>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</si>
  <si>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</si>
  <si>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</si>
  <si>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</si>
  <si>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</si>
  <si>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</si>
  <si>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</si>
  <si>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</si>
  <si>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</si>
  <si>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</si>
  <si>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</si>
  <si>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</si>
  <si>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</si>
  <si>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</si>
  <si>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</si>
  <si>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</si>
  <si>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</si>
  <si>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</si>
  <si>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</si>
  <si>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</si>
  <si>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</si>
  <si>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</si>
  <si>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</si>
  <si>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</si>
  <si>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</si>
  <si>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</si>
  <si>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</si>
  <si>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</si>
  <si>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</si>
  <si>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</si>
  <si>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</si>
  <si>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</si>
  <si>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</si>
  <si>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</si>
  <si>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</si>
  <si>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</si>
  <si>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</si>
  <si>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</si>
  <si>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</si>
  <si>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</si>
  <si>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</si>
  <si>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</si>
  <si>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</si>
  <si>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</si>
  <si>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</si>
  <si>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</si>
  <si>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</si>
  <si>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</si>
  <si>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</si>
  <si>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</si>
  <si>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</si>
  <si>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</si>
  <si>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</si>
  <si>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</si>
  <si>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</si>
  <si>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</si>
  <si>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</si>
  <si>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</si>
  <si>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</si>
  <si>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</si>
  <si>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</si>
  <si>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</si>
  <si>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</si>
  <si>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</si>
  <si>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</si>
  <si>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</si>
  <si>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</si>
  <si>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</si>
  <si>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</si>
  <si>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</si>
  <si>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</si>
  <si>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</si>
  <si>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</si>
  <si>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</si>
  <si>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</si>
  <si>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</si>
  <si>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</si>
  <si>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</si>
  <si>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</si>
  <si>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</si>
  <si>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</si>
  <si>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</si>
  <si>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</si>
  <si>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</si>
  <si>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</si>
  <si>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</si>
  <si>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</si>
  <si>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</si>
  <si>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</si>
  <si>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</si>
  <si>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</si>
  <si>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</si>
  <si>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</si>
  <si>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</si>
  <si>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</si>
  <si>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</si>
  <si>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</si>
  <si>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</si>
  <si>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</si>
  <si>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</si>
  <si>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</si>
  <si>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</si>
  <si>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</si>
  <si>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</si>
  <si>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</si>
  <si>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</si>
  <si>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</si>
  <si>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</si>
  <si>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</si>
  <si>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</si>
  <si>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</si>
  <si>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</si>
  <si>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</si>
  <si>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</si>
  <si>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</si>
  <si>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</si>
  <si>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</si>
  <si>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</si>
  <si>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</si>
  <si>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</si>
  <si>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</si>
  <si>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</si>
  <si>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</si>
  <si>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</si>
  <si>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</si>
  <si>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</si>
  <si>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</si>
  <si>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</si>
  <si>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</si>
  <si>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</si>
  <si>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</si>
  <si>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</si>
  <si>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</si>
  <si>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</si>
  <si>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</si>
  <si>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</si>
  <si>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</si>
  <si>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</si>
  <si>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</si>
  <si>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</si>
  <si>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</si>
  <si>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</si>
  <si>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</si>
  <si>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</si>
  <si>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</si>
  <si>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</si>
  <si>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</si>
  <si>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</si>
  <si>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</si>
  <si>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</si>
  <si>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</si>
  <si>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</si>
  <si>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</si>
  <si>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</si>
  <si>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</si>
  <si>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</si>
  <si>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</si>
  <si>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</si>
  <si>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</si>
  <si>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</si>
  <si>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</si>
  <si>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</si>
  <si>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</si>
  <si>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</si>
  <si>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</si>
  <si>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</si>
  <si>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</si>
  <si>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</si>
  <si>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</si>
  <si>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</si>
  <si>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</si>
  <si>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</si>
  <si>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</si>
  <si>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</si>
  <si>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</si>
  <si>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</si>
  <si>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</si>
  <si>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</si>
  <si>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</si>
  <si>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</si>
  <si>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</si>
  <si>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</si>
  <si>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</si>
  <si>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</si>
  <si>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</si>
  <si>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</si>
  <si>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</si>
  <si>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</si>
  <si>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</si>
  <si>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</si>
  <si>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</si>
  <si>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</si>
  <si>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</si>
  <si>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</si>
  <si>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</si>
  <si>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</si>
  <si>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</si>
  <si>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</si>
  <si>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</si>
  <si>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</si>
  <si>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</si>
  <si>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</si>
  <si>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</si>
  <si>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</si>
  <si>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</si>
  <si>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</si>
  <si>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</si>
  <si>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</si>
  <si>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</si>
  <si>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</si>
  <si>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</si>
  <si>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</si>
  <si>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</si>
  <si>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</si>
  <si>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</si>
  <si>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</si>
  <si>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</si>
  <si>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</si>
  <si>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</si>
  <si>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</si>
  <si>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</si>
  <si>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</si>
  <si>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</si>
  <si>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</si>
  <si>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</si>
  <si>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</si>
  <si>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</si>
  <si>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</si>
  <si>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</si>
  <si>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</si>
  <si>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</si>
  <si>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</si>
  <si>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</si>
  <si>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</si>
  <si>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</si>
  <si>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</si>
  <si>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</si>
  <si>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</si>
  <si>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</si>
  <si>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</si>
  <si>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</si>
  <si>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</si>
  <si>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</si>
  <si>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</si>
  <si>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</si>
  <si>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</si>
  <si>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</si>
  <si>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</si>
  <si>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</si>
  <si>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</si>
  <si>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</si>
  <si>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</si>
  <si>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</si>
  <si>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</si>
  <si>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</si>
  <si>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</si>
  <si>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</si>
  <si>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</si>
  <si>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</si>
  <si>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</si>
  <si>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</si>
  <si>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</si>
  <si>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</si>
  <si>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</si>
  <si>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</si>
  <si>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</si>
  <si>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</si>
  <si>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</si>
  <si>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</si>
  <si>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</si>
  <si>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</si>
  <si>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</si>
  <si>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</si>
  <si>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</si>
  <si>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</si>
  <si>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</si>
  <si>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</si>
  <si>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</si>
  <si>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</si>
  <si>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</si>
  <si>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</si>
  <si>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</si>
  <si>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</si>
  <si>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</si>
  <si>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</si>
  <si>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</si>
  <si>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</si>
  <si>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</si>
  <si>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</si>
  <si>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</si>
  <si>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</si>
  <si>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</si>
  <si>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</si>
  <si>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</si>
  <si>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</si>
  <si>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</si>
  <si>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</si>
  <si>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</si>
  <si>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</si>
  <si>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</si>
  <si>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</si>
  <si>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</si>
  <si>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</si>
  <si>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</si>
  <si>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</si>
  <si>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</si>
  <si>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</si>
  <si>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</si>
  <si>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</si>
  <si>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</si>
  <si>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</si>
  <si>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</si>
  <si>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</si>
  <si>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</si>
  <si>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</si>
  <si>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</si>
  <si>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</si>
  <si>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</si>
  <si>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</si>
  <si>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</si>
  <si>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</si>
  <si>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</si>
  <si>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</si>
  <si>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</si>
  <si>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</si>
  <si>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</si>
  <si>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</si>
  <si>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</si>
  <si>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</si>
  <si>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</si>
  <si>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</si>
  <si>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</si>
  <si>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</si>
  <si>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</si>
  <si>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</si>
  <si>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</si>
  <si>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</si>
  <si>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</si>
  <si>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</si>
  <si>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</si>
  <si>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</si>
  <si>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</si>
  <si>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</si>
  <si>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</si>
  <si>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</si>
  <si>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</si>
  <si>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</si>
  <si>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</si>
  <si>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</si>
  <si>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</si>
  <si>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</si>
  <si>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</si>
  <si>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</si>
  <si>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</si>
  <si>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</si>
  <si>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</si>
  <si>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</si>
  <si>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</si>
  <si>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</si>
  <si>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</si>
  <si>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</si>
  <si>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</si>
  <si>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</si>
  <si>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</si>
  <si>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</si>
  <si>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</si>
  <si>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</si>
  <si>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</si>
  <si>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</si>
  <si>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</si>
  <si>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</si>
  <si>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</si>
  <si>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</si>
  <si>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</si>
  <si>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</si>
  <si>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</si>
  <si>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</si>
  <si>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</si>
  <si>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</si>
  <si>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</si>
  <si>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</si>
  <si>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</si>
  <si>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</si>
  <si>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</si>
  <si>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</si>
  <si>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</si>
  <si>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</si>
  <si>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</si>
  <si>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</si>
  <si>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</si>
  <si>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</si>
  <si>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</si>
  <si>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</si>
  <si>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</si>
  <si>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</si>
  <si>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</si>
  <si>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</si>
  <si>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</si>
  <si>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</si>
  <si>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</si>
  <si>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</si>
  <si>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</si>
  <si>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</si>
  <si>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</si>
  <si>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</si>
  <si>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</si>
  <si>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</si>
  <si>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</si>
  <si>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</si>
  <si>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</si>
  <si>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</si>
  <si>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</si>
  <si>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</si>
  <si>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</si>
  <si>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</si>
  <si>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</si>
  <si>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</si>
  <si>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</si>
  <si>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</si>
  <si>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</si>
  <si>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</si>
  <si>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</si>
  <si>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</si>
  <si>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</si>
  <si>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</si>
  <si>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</si>
  <si>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</si>
  <si>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</si>
  <si>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</si>
  <si>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</si>
  <si>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</si>
  <si>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</si>
  <si>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</si>
  <si>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</si>
  <si>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</si>
  <si>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</si>
  <si>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</si>
  <si>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</si>
  <si>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</si>
  <si>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</si>
  <si>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</si>
  <si>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</si>
  <si>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</si>
  <si>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</si>
  <si>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</si>
  <si>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</si>
  <si>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</si>
  <si>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</si>
  <si>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</si>
  <si>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</si>
  <si>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</si>
  <si>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</si>
  <si>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</si>
  <si>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</si>
  <si>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</si>
  <si>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</si>
  <si>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</si>
  <si>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</si>
  <si>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</si>
  <si>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</si>
  <si>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</si>
  <si>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</si>
  <si>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</si>
  <si>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</si>
  <si>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</si>
  <si>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</si>
  <si>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</si>
  <si>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</si>
  <si>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</si>
  <si>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</si>
  <si>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</si>
  <si>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</si>
  <si>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</si>
  <si>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</si>
  <si>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</si>
  <si>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</si>
  <si>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</si>
  <si>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</si>
  <si>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</si>
  <si>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</si>
  <si>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</si>
  <si>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</si>
  <si>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</si>
  <si>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</si>
  <si>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</si>
  <si>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</si>
  <si>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</si>
  <si>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</si>
  <si>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</si>
  <si>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</si>
  <si>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</si>
  <si>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</si>
  <si>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</si>
  <si>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</si>
  <si>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</si>
  <si>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</si>
  <si>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</si>
  <si>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</si>
  <si>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</si>
  <si>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</si>
  <si>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</si>
  <si>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</si>
  <si>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</si>
  <si>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</si>
  <si>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</si>
  <si>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</si>
  <si>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</si>
  <si>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</si>
  <si>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</si>
  <si>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</si>
  <si>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</si>
  <si>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</si>
  <si>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</si>
  <si>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</si>
  <si>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</si>
  <si>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</si>
  <si>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</si>
  <si>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</si>
  <si>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</si>
  <si>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</si>
  <si>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</si>
  <si>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</si>
  <si>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</si>
  <si>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</si>
  <si>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</si>
  <si>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</si>
  <si>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</si>
  <si>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</si>
  <si>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</si>
  <si>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</si>
  <si>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</si>
  <si>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</si>
  <si>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</si>
  <si>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</si>
  <si>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</si>
  <si>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</si>
  <si>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</si>
  <si>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</si>
  <si>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</si>
  <si>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</si>
  <si>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</si>
  <si>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</si>
  <si>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</si>
  <si>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</si>
  <si>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</si>
  <si>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</si>
  <si>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</si>
  <si>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</si>
  <si>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</si>
  <si>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</si>
  <si>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</si>
  <si>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</si>
  <si>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</si>
  <si>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</si>
  <si>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</si>
  <si>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</si>
  <si>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</si>
  <si>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</si>
  <si>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</si>
  <si>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</si>
  <si>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</si>
  <si>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</si>
  <si>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</si>
  <si>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</si>
  <si>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</si>
  <si>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</si>
  <si>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</si>
  <si>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</si>
  <si>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</si>
  <si>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</si>
  <si>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</si>
  <si>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</si>
  <si>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</si>
  <si>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</si>
  <si>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</si>
  <si>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</si>
  <si>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</si>
  <si>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</si>
  <si>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</si>
  <si>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</si>
  <si>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</si>
  <si>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</si>
  <si>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</si>
  <si>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</si>
  <si>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</si>
  <si>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</si>
  <si>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</si>
  <si>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</si>
  <si>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</si>
  <si>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</si>
  <si>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</si>
  <si>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</si>
  <si>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</si>
  <si>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</si>
  <si>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</si>
  <si>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</si>
  <si>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</si>
  <si>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</si>
  <si>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</si>
  <si>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</si>
  <si>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</si>
  <si>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</si>
  <si>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</si>
  <si>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</si>
  <si>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</si>
  <si>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</si>
  <si>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</si>
  <si>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</si>
  <si>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</si>
  <si>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</si>
  <si>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</si>
  <si>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</si>
  <si>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</si>
  <si>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</si>
  <si>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</si>
  <si>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</si>
  <si>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</si>
  <si>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</si>
  <si>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</si>
  <si>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</si>
  <si>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</si>
  <si>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</si>
  <si>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</si>
  <si>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</si>
  <si>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</si>
  <si>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</si>
  <si>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</si>
  <si>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</si>
  <si>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</si>
  <si>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</si>
  <si>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</si>
  <si>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</si>
  <si>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</si>
  <si>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</si>
  <si>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</si>
  <si>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</si>
  <si>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</si>
  <si>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</si>
  <si>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</si>
  <si>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</si>
  <si>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</si>
  <si>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</si>
  <si>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</si>
  <si>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</si>
  <si>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</si>
  <si>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</si>
  <si>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</si>
  <si>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</si>
  <si>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</si>
  <si>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</si>
  <si>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</si>
  <si>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</si>
  <si>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</si>
  <si>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</si>
  <si>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</si>
  <si>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</si>
  <si>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</si>
  <si>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</si>
  <si>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</si>
  <si>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</si>
  <si>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</si>
  <si>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</si>
  <si>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</si>
  <si>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</si>
  <si>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</si>
  <si>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</si>
  <si>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</si>
  <si>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</si>
  <si>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</si>
  <si>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</si>
  <si>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</si>
  <si>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</si>
  <si>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</si>
  <si>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</si>
  <si>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</si>
  <si>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</si>
  <si>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</si>
  <si>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</si>
  <si>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</si>
  <si>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</si>
  <si>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</si>
  <si>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</si>
  <si>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</si>
  <si>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</si>
  <si>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</si>
  <si>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</si>
  <si>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</si>
  <si>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</si>
  <si>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</si>
  <si>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</si>
  <si>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</si>
  <si>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</si>
  <si>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</si>
  <si>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</si>
  <si>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</si>
  <si>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</si>
  <si>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</si>
  <si>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</si>
  <si>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</si>
  <si>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</si>
  <si>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</si>
  <si>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</si>
  <si>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</si>
  <si>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</si>
  <si>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</si>
  <si>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</si>
  <si>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</si>
  <si>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</si>
  <si>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</si>
  <si>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</si>
  <si>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</si>
  <si>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</si>
  <si>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</si>
  <si>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</si>
  <si>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</si>
  <si>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</si>
  <si>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</si>
  <si>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</si>
  <si>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</si>
  <si>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</si>
  <si>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</si>
  <si>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</si>
  <si>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</si>
  <si>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</si>
  <si>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</si>
  <si>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</si>
  <si>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</si>
  <si>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</si>
  <si>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</si>
  <si>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</si>
  <si>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</si>
  <si>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</si>
  <si>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</si>
  <si>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</si>
  <si>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</si>
  <si>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</si>
  <si>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</si>
  <si>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</si>
  <si>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</si>
  <si>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</si>
  <si>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</si>
  <si>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</si>
  <si>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</si>
  <si>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</si>
  <si>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</si>
  <si>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</si>
  <si>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</si>
  <si>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</si>
  <si>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</si>
  <si>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</si>
  <si>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</si>
  <si>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</si>
  <si>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</si>
  <si>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</si>
  <si>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</si>
  <si>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</si>
  <si>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</si>
  <si>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</si>
  <si>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</si>
  <si>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</si>
  <si>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</si>
  <si>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</si>
  <si>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</si>
  <si>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</si>
  <si>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</si>
  <si>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</si>
  <si>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</si>
  <si>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</si>
  <si>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</si>
  <si>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</si>
  <si>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</si>
  <si>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</si>
  <si>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</si>
  <si>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</si>
  <si>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</si>
  <si>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</si>
  <si>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</si>
  <si>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</si>
  <si>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</si>
  <si>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</si>
  <si>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</si>
  <si>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</si>
  <si>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</si>
  <si>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</si>
  <si>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</si>
  <si>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</si>
  <si>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</si>
  <si>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</si>
  <si>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</si>
  <si>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</si>
  <si>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</si>
  <si>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</si>
  <si>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</si>
  <si>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</si>
  <si>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</si>
  <si>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</si>
  <si>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</si>
  <si>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</si>
  <si>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</si>
  <si>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</si>
  <si>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</si>
  <si>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</si>
  <si>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</si>
  <si>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</si>
  <si>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</si>
  <si>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</si>
  <si>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</si>
  <si>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</si>
  <si>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</si>
  <si>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</si>
  <si>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</si>
  <si>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</si>
  <si>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</si>
  <si>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</si>
  <si>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</si>
  <si>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</si>
  <si>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</si>
  <si>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</si>
  <si>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</si>
  <si>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</si>
  <si>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</si>
  <si>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</si>
  <si>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</si>
  <si>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</si>
  <si>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</si>
  <si>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</si>
  <si>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</si>
  <si>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</si>
  <si>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</si>
  <si>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</si>
  <si>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</si>
  <si>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</si>
  <si>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</si>
  <si>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</si>
  <si>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</si>
  <si>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</si>
  <si>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</si>
  <si>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</si>
  <si>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</si>
  <si>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</si>
  <si>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</si>
  <si>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</si>
  <si>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</si>
  <si>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</si>
  <si>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</si>
  <si>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</si>
  <si>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</si>
  <si>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</si>
  <si>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</si>
  <si>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</si>
  <si>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</si>
  <si>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</si>
  <si>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</si>
  <si>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</si>
  <si>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</si>
  <si>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</si>
  <si>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</si>
  <si>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</si>
  <si>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</si>
  <si>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</si>
  <si>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</si>
  <si>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</si>
  <si>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</si>
  <si>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</si>
  <si>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</si>
  <si>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</si>
  <si>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</si>
  <si>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</si>
  <si>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</si>
  <si>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</si>
  <si>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</si>
  <si>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</si>
  <si>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</si>
  <si>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</si>
  <si>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</si>
  <si>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</si>
  <si>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</si>
  <si>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</si>
  <si>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</si>
  <si>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</si>
  <si>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</si>
  <si>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</si>
  <si>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</si>
  <si>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</si>
  <si>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</si>
  <si>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</si>
  <si>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</si>
  <si>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</si>
  <si>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</si>
  <si>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</si>
  <si>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</si>
  <si>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</si>
  <si>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</si>
  <si>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</si>
  <si>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</si>
  <si>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</si>
  <si>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</si>
  <si>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</si>
  <si>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</si>
  <si>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</si>
  <si>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</si>
  <si>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</si>
  <si>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</si>
  <si>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</si>
  <si>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</si>
  <si>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</si>
  <si>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</si>
  <si>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</si>
  <si>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</si>
  <si>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</si>
  <si>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</si>
  <si>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</si>
  <si>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</si>
  <si>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</si>
  <si>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</si>
  <si>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</si>
  <si>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</si>
  <si>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</si>
  <si>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</si>
  <si>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</si>
  <si>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</si>
  <si>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</si>
  <si>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</si>
  <si>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</si>
  <si>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</si>
  <si>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</si>
  <si>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</si>
  <si>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</si>
  <si>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</si>
  <si>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</si>
  <si>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</si>
  <si>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</si>
  <si>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</si>
  <si>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</si>
  <si>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</si>
  <si>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</si>
  <si>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</si>
  <si>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</si>
  <si>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</si>
  <si>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</si>
  <si>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</si>
  <si>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</si>
  <si>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</si>
  <si>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</si>
  <si>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</si>
  <si>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</si>
  <si>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</si>
  <si>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</si>
  <si>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</si>
  <si>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</si>
  <si>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</si>
  <si>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</si>
  <si>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</si>
  <si>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</si>
  <si>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</si>
  <si>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</si>
  <si>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</si>
  <si>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</si>
  <si>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</si>
  <si>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</si>
  <si>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</si>
  <si>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</si>
  <si>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</si>
  <si>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</si>
  <si>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</si>
  <si>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</si>
  <si>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</si>
  <si>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</si>
  <si>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</si>
  <si>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</si>
  <si>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</si>
  <si>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</si>
  <si>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</si>
  <si>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</si>
  <si>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</si>
  <si>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</si>
  <si>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</si>
  <si>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</si>
  <si>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</si>
  <si>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</si>
  <si>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</si>
  <si>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</si>
  <si>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</si>
  <si>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</si>
  <si>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</si>
  <si>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</si>
  <si>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</si>
  <si>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</si>
  <si>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</si>
  <si>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</si>
  <si>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</si>
  <si>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</si>
  <si>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</si>
  <si>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</si>
  <si>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</si>
  <si>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</si>
  <si>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</si>
  <si>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</si>
  <si>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</si>
  <si>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</si>
  <si>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</si>
  <si>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</si>
  <si>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</si>
  <si>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</si>
  <si>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</si>
  <si>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</si>
  <si>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</si>
  <si>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</si>
  <si>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</si>
  <si>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</si>
  <si>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</si>
  <si>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</si>
  <si>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</si>
  <si>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</si>
  <si>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</si>
  <si>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</si>
  <si>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</si>
  <si>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</si>
  <si>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</si>
  <si>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</si>
  <si>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</si>
  <si>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</si>
  <si>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</si>
  <si>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</si>
  <si>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</si>
  <si>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</si>
  <si>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</si>
  <si>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</si>
  <si>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</si>
  <si>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</si>
  <si>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</si>
  <si>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</si>
  <si>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</si>
  <si>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</si>
  <si>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</si>
  <si>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</si>
  <si>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</si>
  <si>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</si>
  <si>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</si>
  <si>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</si>
  <si>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</si>
  <si>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</si>
  <si>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</si>
  <si>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</si>
  <si>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</si>
  <si>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</si>
  <si>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</si>
  <si>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</si>
  <si>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</si>
  <si>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</si>
  <si>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</si>
  <si>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</si>
  <si>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</si>
  <si>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</si>
  <si>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</si>
  <si>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</si>
  <si>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</si>
  <si>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</si>
  <si>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</si>
  <si>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</si>
  <si>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</si>
  <si>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</si>
  <si>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</si>
  <si>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</si>
  <si>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</si>
  <si>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</si>
  <si>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</si>
  <si>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</si>
  <si>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</si>
  <si>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</si>
  <si>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</si>
  <si>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</si>
  <si>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</si>
  <si>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</si>
  <si>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</si>
  <si>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</si>
  <si>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</si>
  <si>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</si>
  <si>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</si>
  <si>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</si>
  <si>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</si>
  <si>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</si>
  <si>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</si>
  <si>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</si>
  <si>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</si>
  <si>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</si>
  <si>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</si>
  <si>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</si>
  <si>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</si>
  <si>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</si>
  <si>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</si>
  <si>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</si>
  <si>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</si>
  <si>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</si>
  <si>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</si>
  <si>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</si>
  <si>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</si>
  <si>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</si>
  <si>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</si>
  <si>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</si>
  <si>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</si>
  <si>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</si>
  <si>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</si>
  <si>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</si>
  <si>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</si>
  <si>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</si>
  <si>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</si>
  <si>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</si>
  <si>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</si>
  <si>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</si>
  <si>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</si>
  <si>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</si>
  <si>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</si>
  <si>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</si>
  <si>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</si>
  <si>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</si>
  <si>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</si>
  <si>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</si>
  <si>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</si>
  <si>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</si>
  <si>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</si>
  <si>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</si>
  <si>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</si>
  <si>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</si>
  <si>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</si>
  <si>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</si>
  <si>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</si>
  <si>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</si>
  <si>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</si>
  <si>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</si>
  <si>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</si>
  <si>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</si>
  <si>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</si>
  <si>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</si>
  <si>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</si>
  <si>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</si>
  <si>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</si>
  <si>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</si>
  <si>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</si>
  <si>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</si>
  <si>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</si>
  <si>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</si>
  <si>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</si>
  <si>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</si>
  <si>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</si>
  <si>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</si>
  <si>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</si>
  <si>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</si>
  <si>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</si>
  <si>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</si>
  <si>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</si>
  <si>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</si>
  <si>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</si>
  <si>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</si>
  <si>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</si>
  <si>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</si>
  <si>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</si>
  <si>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</si>
  <si>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</si>
  <si>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</si>
  <si>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</si>
  <si>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</si>
  <si>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</si>
  <si>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</si>
  <si>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</si>
  <si>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</si>
  <si>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</si>
  <si>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</si>
  <si>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</si>
  <si>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</si>
  <si>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</si>
  <si>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</si>
  <si>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</si>
  <si>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</si>
  <si>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</si>
  <si>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</si>
  <si>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</si>
  <si>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</si>
  <si>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</si>
  <si>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</si>
  <si>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</si>
  <si>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</si>
  <si>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</si>
  <si>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</si>
  <si>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</si>
  <si>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</si>
  <si>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</si>
  <si>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</si>
  <si>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</si>
  <si>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</si>
  <si>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</si>
  <si>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</si>
  <si>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</si>
  <si>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</si>
  <si>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</si>
  <si>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</si>
  <si>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</si>
  <si>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</si>
  <si>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</si>
  <si>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</si>
  <si>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</si>
  <si>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</si>
  <si>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</si>
  <si>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</si>
  <si>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</si>
  <si>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</si>
  <si>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</si>
  <si>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</si>
  <si>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</si>
  <si>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</si>
  <si>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</si>
  <si>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</si>
  <si>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</si>
  <si>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</si>
  <si>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</si>
  <si>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</si>
  <si>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</si>
  <si>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</si>
  <si>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</si>
  <si>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</si>
  <si>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</si>
  <si>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</si>
  <si>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</si>
  <si>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</si>
  <si>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</si>
  <si>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</si>
  <si>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</si>
  <si>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</si>
  <si>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</si>
  <si>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</si>
  <si>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</si>
  <si>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</si>
  <si>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</si>
  <si>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</si>
  <si>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</si>
  <si>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</si>
  <si>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</si>
  <si>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</si>
  <si>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</si>
  <si>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</si>
  <si>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</si>
  <si>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</si>
  <si>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</si>
  <si>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</si>
  <si>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</si>
  <si>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</si>
  <si>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</si>
  <si>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</si>
  <si>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</si>
  <si>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</si>
  <si>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</si>
  <si>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</si>
  <si>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</si>
  <si>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</si>
  <si>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</si>
  <si>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</si>
  <si>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</si>
  <si>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</si>
  <si>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</si>
  <si>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</si>
  <si>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</si>
  <si>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</si>
  <si>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</si>
  <si>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</si>
  <si>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</si>
  <si>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</si>
  <si>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</si>
  <si>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</si>
  <si>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</si>
  <si>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</si>
  <si>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</si>
  <si>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</si>
  <si>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</si>
  <si>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</si>
  <si>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</si>
  <si>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</si>
  <si>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</si>
  <si>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</si>
  <si>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</si>
  <si>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</si>
  <si>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</si>
  <si>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</si>
  <si>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</si>
  <si>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</si>
  <si>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</si>
  <si>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</si>
  <si>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</si>
  <si>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</si>
  <si>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</si>
  <si>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</si>
  <si>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</si>
  <si>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</si>
  <si>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</si>
  <si>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</si>
  <si>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</si>
  <si>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</si>
  <si>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</si>
  <si>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</si>
  <si>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</si>
  <si>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</si>
  <si>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</si>
  <si>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</si>
  <si>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</si>
  <si>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</si>
  <si>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</si>
  <si>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</si>
  <si>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</si>
  <si>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</si>
  <si>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</si>
  <si>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</si>
  <si>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</si>
  <si>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</si>
  <si>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</si>
  <si>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</si>
  <si>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</si>
  <si>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</si>
  <si>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</si>
  <si>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</si>
  <si>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</si>
  <si>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</si>
  <si>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</si>
  <si>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</si>
  <si>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</si>
  <si>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</si>
  <si>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</si>
  <si>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</si>
  <si>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</si>
  <si>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</si>
  <si>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</si>
  <si>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</si>
  <si>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</si>
  <si>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</si>
  <si>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</si>
  <si>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</si>
  <si>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</si>
  <si>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</si>
  <si>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</si>
  <si>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</si>
  <si>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</si>
  <si>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</si>
  <si>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</si>
  <si>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</si>
  <si>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</si>
  <si>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</si>
  <si>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</si>
  <si>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</si>
  <si>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</si>
  <si>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</si>
  <si>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</si>
  <si>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</si>
  <si>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</si>
  <si>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</si>
  <si>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</si>
  <si>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</si>
  <si>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</si>
  <si>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</si>
  <si>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</si>
  <si>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</si>
  <si>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</si>
  <si>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</si>
  <si>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</si>
  <si>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</si>
  <si>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</si>
  <si>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</si>
  <si>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</si>
  <si>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</si>
  <si>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</si>
  <si>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</si>
  <si>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</si>
  <si>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</si>
  <si>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</si>
  <si>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</si>
  <si>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</si>
  <si>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</si>
  <si>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</si>
  <si>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</si>
  <si>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</si>
  <si>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</si>
  <si>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</si>
  <si>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</si>
  <si>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</si>
  <si>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</si>
  <si>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</si>
  <si>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</si>
  <si>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</si>
  <si>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</si>
  <si>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</si>
  <si>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</si>
  <si>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</si>
  <si>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</si>
  <si>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</si>
  <si>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</si>
  <si>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</si>
  <si>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</si>
  <si>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</si>
  <si>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</si>
  <si>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</si>
  <si>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</si>
  <si>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</si>
  <si>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</si>
  <si>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</si>
  <si>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</si>
  <si>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</si>
  <si>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</si>
  <si>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</si>
  <si>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</si>
  <si>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</si>
  <si>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</si>
  <si>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</si>
  <si>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</si>
  <si>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</si>
  <si>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</si>
  <si>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</si>
  <si>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</si>
  <si>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</si>
  <si>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</si>
  <si>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</si>
  <si>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</si>
  <si>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</si>
  <si>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</si>
  <si>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</si>
  <si>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</si>
  <si>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</si>
  <si>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</si>
  <si>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</si>
  <si>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</si>
  <si>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</si>
  <si>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</si>
  <si>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</si>
  <si>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</si>
  <si>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</si>
  <si>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</si>
  <si>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</si>
  <si>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</si>
  <si>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</si>
  <si>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</si>
  <si>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</si>
  <si>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</si>
  <si>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</si>
  <si>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</si>
  <si>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</si>
  <si>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</si>
  <si>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</si>
  <si>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</si>
  <si>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</si>
  <si>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</si>
  <si>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</si>
  <si>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</si>
  <si>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</si>
  <si>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</si>
  <si>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</si>
  <si>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</si>
  <si>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</si>
  <si>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</si>
  <si>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</si>
  <si>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</si>
  <si>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</si>
  <si>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</si>
  <si>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</si>
  <si>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</si>
  <si>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</si>
  <si>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</si>
  <si>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</si>
  <si>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</si>
  <si>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</si>
  <si>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</si>
  <si>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</si>
  <si>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</si>
  <si>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</si>
  <si>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</si>
  <si>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</si>
  <si>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</si>
  <si>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</si>
  <si>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</si>
  <si>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</si>
  <si>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</si>
  <si>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</si>
  <si>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</si>
  <si>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</si>
  <si>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</si>
  <si>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</si>
  <si>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</si>
  <si>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</si>
  <si>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</si>
  <si>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</si>
  <si>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</si>
  <si>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</si>
  <si>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</si>
  <si>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</si>
  <si>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</si>
  <si>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</si>
  <si>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</si>
  <si>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</si>
  <si>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</si>
  <si>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</si>
  <si>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</si>
  <si>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</si>
  <si>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</si>
  <si>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</si>
  <si>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</si>
  <si>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</si>
  <si>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</si>
  <si>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</si>
  <si>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</si>
  <si>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</si>
  <si>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</si>
  <si>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</si>
  <si>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</si>
  <si>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</si>
  <si>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</si>
  <si>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</si>
  <si>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</si>
  <si>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</si>
  <si>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</si>
  <si>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</si>
  <si>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</si>
  <si>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</si>
  <si>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</si>
  <si>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</si>
  <si>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</si>
  <si>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</si>
  <si>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</si>
  <si>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</si>
  <si>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</si>
  <si>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</si>
  <si>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</si>
  <si>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</si>
  <si>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</si>
  <si>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</si>
  <si>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</si>
  <si>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</si>
  <si>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</si>
  <si>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</si>
  <si>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</si>
  <si>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</si>
  <si>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</si>
  <si>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</si>
  <si>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</si>
  <si>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</si>
  <si>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</si>
  <si>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</si>
  <si>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</si>
  <si>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</si>
  <si>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</si>
  <si>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</si>
  <si>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</si>
  <si>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</si>
  <si>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</si>
  <si>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</si>
  <si>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</si>
  <si>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</si>
  <si>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</si>
  <si>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</si>
  <si>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</si>
  <si>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</si>
  <si>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</si>
  <si>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</si>
  <si>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</si>
  <si>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</si>
  <si>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</si>
  <si>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</si>
  <si>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</si>
  <si>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</si>
  <si>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</si>
  <si>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</si>
  <si>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</si>
  <si>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</si>
  <si>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</si>
  <si>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</si>
  <si>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</si>
  <si>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</si>
  <si>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</si>
  <si>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</si>
  <si>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</si>
  <si>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</si>
  <si>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</si>
  <si>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</si>
  <si>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</si>
  <si>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</si>
  <si>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</si>
  <si>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</si>
  <si>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</si>
  <si>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</si>
  <si>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</si>
  <si>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</si>
  <si>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</si>
  <si>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</si>
  <si>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</si>
  <si>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</si>
  <si>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</si>
  <si>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</si>
  <si>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</si>
  <si>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</si>
  <si>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</si>
  <si>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</si>
  <si>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</si>
  <si>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</si>
  <si>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</si>
  <si>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</si>
  <si>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</si>
  <si>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</si>
  <si>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</si>
  <si>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</si>
  <si>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</si>
  <si>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</si>
  <si>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</si>
  <si>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</si>
  <si>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</si>
  <si>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</si>
  <si>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</si>
  <si>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</si>
  <si>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</si>
  <si>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</si>
  <si>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</si>
  <si>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</si>
  <si>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</si>
  <si>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</si>
  <si>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</si>
  <si>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</si>
  <si>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</si>
  <si>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</si>
  <si>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</si>
  <si>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</si>
  <si>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</si>
  <si>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</si>
  <si>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</si>
  <si>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</si>
  <si>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</si>
  <si>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</si>
  <si>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</si>
  <si>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</si>
  <si>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</si>
  <si>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</si>
  <si>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</si>
  <si>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</si>
  <si>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</si>
  <si>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</si>
  <si>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</si>
  <si>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</si>
  <si>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</si>
  <si>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</si>
  <si>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</si>
  <si>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</si>
  <si>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</si>
  <si>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</si>
  <si>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</si>
  <si>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</si>
  <si>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</si>
  <si>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</si>
  <si>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</si>
  <si>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</si>
  <si>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</si>
  <si>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</si>
  <si>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</si>
  <si>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</si>
  <si>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</si>
  <si>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</si>
  <si>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</si>
  <si>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</si>
  <si>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</si>
  <si>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</si>
  <si>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</si>
  <si>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</si>
  <si>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</si>
  <si>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</si>
  <si>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</si>
  <si>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</si>
  <si>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</si>
  <si>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</si>
  <si>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</si>
  <si>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</si>
  <si>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</si>
  <si>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</si>
  <si>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</si>
  <si>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</si>
  <si>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</si>
  <si>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</si>
  <si>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</si>
  <si>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</si>
  <si>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</si>
  <si>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</si>
  <si>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</si>
  <si>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</si>
  <si>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</si>
  <si>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</si>
  <si>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</si>
  <si>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</si>
  <si>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</si>
  <si>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</si>
  <si>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</si>
  <si>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</si>
  <si>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</si>
  <si>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</si>
  <si>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</si>
  <si>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</si>
  <si>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</si>
  <si>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</si>
  <si>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</si>
  <si>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</si>
  <si>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</si>
  <si>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</si>
  <si>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</si>
  <si>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</si>
  <si>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</si>
  <si>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</si>
  <si>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</si>
  <si>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</si>
  <si>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</si>
  <si>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</si>
  <si>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</si>
  <si>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</si>
  <si>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</si>
  <si>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</si>
  <si>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</si>
  <si>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</si>
  <si>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</si>
  <si>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</si>
  <si>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</si>
  <si>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</si>
  <si>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</si>
  <si>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</si>
  <si>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</si>
  <si>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</si>
  <si>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</si>
  <si>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</si>
  <si>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</si>
  <si>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</si>
  <si>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</si>
  <si>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</si>
  <si>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</si>
  <si>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</si>
  <si>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</si>
  <si>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</si>
  <si>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</si>
  <si>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</si>
  <si>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</si>
  <si>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</si>
  <si>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</si>
  <si>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</si>
  <si>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</si>
  <si>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</si>
  <si>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</si>
  <si>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</si>
  <si>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</si>
  <si>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</si>
  <si>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</si>
  <si>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</si>
  <si>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</si>
  <si>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</si>
  <si>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</si>
  <si>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</si>
  <si>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</si>
  <si>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</si>
  <si>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</si>
  <si>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</si>
  <si>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</si>
  <si>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</si>
  <si>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</si>
  <si>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</si>
  <si>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</si>
  <si>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</si>
  <si>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</si>
  <si>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</si>
  <si>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</si>
  <si>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</si>
  <si>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</si>
  <si>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</si>
  <si>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</si>
  <si>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</si>
  <si>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</si>
  <si>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</si>
  <si>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</si>
  <si>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</si>
  <si>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</si>
  <si>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</si>
  <si>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</si>
  <si>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</si>
  <si>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</si>
  <si>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</si>
  <si>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</si>
  <si>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</si>
  <si>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</si>
  <si>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</si>
  <si>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</si>
  <si>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</si>
  <si>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</si>
  <si>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</si>
  <si>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</si>
  <si>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</si>
  <si>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</si>
  <si>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</si>
  <si>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</si>
  <si>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</si>
  <si>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</si>
  <si>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</si>
  <si>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</si>
  <si>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</si>
  <si>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</si>
  <si>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</si>
  <si>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</si>
  <si>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</si>
  <si>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</si>
  <si>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</si>
  <si>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</si>
  <si>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</si>
  <si>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</si>
  <si>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</si>
  <si>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</si>
  <si>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</si>
  <si>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</si>
  <si>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</si>
  <si>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</si>
  <si>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</si>
  <si>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</si>
  <si>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</si>
  <si>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</si>
  <si>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</si>
  <si>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</si>
  <si>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</si>
  <si>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</si>
  <si>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</si>
  <si>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</si>
  <si>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</si>
  <si>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</si>
  <si>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</si>
  <si>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</si>
  <si>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</si>
  <si>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</si>
  <si>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</si>
  <si>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</si>
  <si>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</si>
  <si>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</si>
  <si>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</si>
  <si>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</si>
  <si>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</si>
  <si>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</si>
  <si>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</si>
  <si>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</si>
  <si>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</si>
  <si>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</si>
  <si>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</si>
  <si>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</si>
  <si>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</si>
  <si>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</si>
  <si>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</si>
  <si>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</si>
  <si>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</si>
  <si>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</si>
  <si>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</si>
  <si>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</si>
  <si>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</si>
  <si>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</si>
  <si>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</si>
  <si>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</si>
  <si>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</si>
  <si>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</si>
  <si>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</si>
  <si>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</si>
  <si>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</si>
  <si>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</si>
  <si>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</si>
  <si>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</si>
  <si>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</si>
  <si>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</si>
  <si>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</si>
  <si>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</si>
  <si>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</si>
  <si>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</si>
  <si>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</si>
  <si>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</si>
  <si>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</si>
  <si>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</si>
  <si>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</si>
  <si>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</si>
  <si>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</si>
  <si>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</si>
  <si>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</si>
  <si>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</si>
  <si>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</si>
  <si>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</si>
  <si>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</si>
  <si>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</si>
  <si>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</si>
  <si>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</si>
  <si>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</si>
  <si>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</si>
  <si>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</si>
  <si>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</si>
  <si>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</si>
  <si>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</si>
  <si>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</si>
  <si>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</si>
  <si>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</si>
  <si>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</si>
  <si>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</si>
  <si>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</si>
  <si>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</si>
  <si>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</si>
  <si>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</si>
  <si>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</si>
  <si>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</si>
  <si>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</si>
  <si>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</si>
  <si>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</si>
  <si>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</si>
  <si>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</si>
  <si>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</si>
  <si>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</si>
  <si>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</si>
  <si>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</si>
  <si>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</si>
  <si>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</si>
  <si>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</si>
  <si>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</si>
  <si>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</si>
  <si>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</si>
  <si>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</si>
  <si>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</si>
  <si>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</si>
  <si>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</si>
  <si>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</si>
  <si>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</si>
  <si>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</si>
  <si>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</si>
  <si>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</si>
  <si>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</si>
  <si>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</si>
  <si>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</si>
  <si>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</si>
  <si>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</si>
  <si>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</si>
  <si>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</si>
  <si>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</si>
  <si>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</si>
  <si>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</si>
  <si>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</si>
  <si>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</si>
  <si>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</si>
  <si>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</si>
  <si>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</si>
  <si>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</si>
  <si>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</si>
  <si>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</si>
  <si>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</si>
  <si>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</si>
  <si>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</si>
  <si>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</si>
  <si>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</si>
  <si>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</si>
  <si>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</si>
  <si>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</si>
  <si>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</si>
  <si>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</si>
  <si>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</si>
  <si>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</si>
  <si>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</si>
  <si>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</si>
  <si>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</si>
  <si>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</si>
  <si>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</si>
  <si>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</si>
  <si>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</si>
  <si>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</si>
  <si>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</si>
  <si>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</si>
  <si>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</si>
  <si>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</si>
  <si>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</si>
  <si>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</si>
  <si>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</si>
  <si>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</si>
  <si>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</si>
  <si>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</si>
  <si>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</si>
  <si>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</si>
  <si>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</si>
  <si>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</si>
  <si>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</si>
  <si>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</si>
  <si>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</si>
  <si>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</si>
  <si>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</si>
  <si>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</si>
  <si>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</si>
  <si>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</si>
  <si>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</si>
  <si>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</si>
  <si>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</si>
  <si>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</si>
  <si>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</si>
  <si>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</si>
  <si>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</si>
  <si>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</si>
  <si>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</si>
  <si>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</si>
  <si>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</si>
  <si>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</si>
  <si>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</si>
  <si>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</si>
  <si>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</si>
  <si>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</si>
  <si>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</si>
  <si>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</si>
  <si>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</si>
  <si>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</si>
  <si>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</si>
  <si>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</si>
  <si>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</si>
  <si>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</si>
  <si>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</si>
  <si>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</si>
  <si>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</si>
  <si>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</si>
  <si>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</si>
  <si>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</si>
  <si>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</si>
  <si>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</si>
  <si>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</si>
  <si>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</si>
  <si>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</si>
  <si>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</si>
  <si>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</si>
  <si>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</si>
  <si>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</si>
  <si>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</si>
  <si>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</si>
  <si>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</si>
  <si>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</si>
  <si>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</si>
  <si>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</si>
  <si>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</si>
  <si>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</si>
  <si>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</si>
  <si>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</si>
  <si>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</si>
  <si>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</si>
  <si>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</si>
  <si>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</si>
  <si>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</si>
  <si>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</si>
  <si>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</si>
  <si>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</si>
  <si>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</si>
  <si>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</si>
  <si>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</si>
  <si>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</si>
  <si>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</si>
  <si>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</si>
  <si>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</si>
  <si>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</si>
  <si>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</si>
  <si>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</si>
  <si>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</si>
  <si>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</si>
  <si>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</si>
  <si>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</si>
  <si>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</si>
  <si>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</si>
  <si>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</si>
  <si>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</si>
  <si>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</si>
  <si>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</si>
  <si>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</si>
  <si>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</si>
  <si>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</si>
  <si>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</si>
  <si>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</si>
  <si>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</si>
  <si>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</si>
  <si>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</si>
  <si>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</si>
  <si>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</si>
  <si>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</si>
  <si>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</si>
  <si>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</si>
  <si>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</si>
  <si>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</si>
  <si>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</si>
  <si>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</si>
  <si>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</si>
  <si>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</si>
  <si>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</si>
  <si>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</si>
  <si>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</si>
  <si>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</si>
  <si>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</si>
  <si>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</si>
  <si>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</si>
  <si>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</si>
  <si>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</si>
  <si>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</si>
  <si>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</si>
  <si>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</si>
  <si>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</si>
  <si>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</si>
  <si>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</si>
  <si>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</si>
  <si>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</si>
  <si>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</si>
  <si>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</si>
  <si>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</si>
  <si>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</si>
  <si>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</si>
  <si>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</si>
  <si>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</si>
  <si>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</si>
  <si>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</si>
  <si>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</si>
  <si>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</si>
  <si>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</si>
  <si>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</si>
  <si>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</si>
  <si>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</si>
  <si>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</si>
  <si>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</si>
  <si>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</si>
  <si>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</si>
  <si>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</si>
  <si>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</si>
  <si>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</si>
  <si>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</si>
  <si>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</si>
  <si>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</si>
  <si>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</si>
  <si>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</si>
  <si>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</si>
  <si>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</si>
  <si>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</si>
  <si>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</si>
  <si>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</si>
  <si>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</si>
  <si>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</si>
  <si>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</si>
  <si>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</si>
  <si>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</si>
  <si>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</si>
  <si>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</si>
  <si>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</si>
  <si>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</si>
  <si>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</si>
  <si>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</si>
  <si>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</si>
  <si>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</si>
  <si>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</si>
  <si>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</si>
  <si>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</si>
  <si>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</si>
  <si>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</si>
  <si>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</si>
  <si>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</si>
  <si>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</si>
  <si>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</si>
  <si>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</si>
  <si>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</si>
  <si>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</si>
  <si>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</si>
  <si>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</si>
  <si>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</si>
  <si>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</si>
  <si>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</si>
  <si>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</si>
  <si>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</si>
  <si>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</si>
  <si>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</si>
  <si>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</si>
  <si>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</si>
  <si>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</si>
  <si>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</si>
  <si>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</si>
  <si>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</si>
  <si>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</si>
  <si>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</si>
  <si>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</si>
  <si>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</si>
  <si>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</si>
  <si>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</si>
  <si>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</si>
  <si>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</si>
  <si>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</si>
  <si>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</si>
  <si>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</si>
  <si>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</si>
  <si>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</si>
  <si>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</si>
  <si>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</si>
  <si>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</si>
  <si>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</si>
  <si>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</si>
  <si>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</si>
  <si>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</si>
  <si>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</si>
  <si>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</si>
  <si>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</si>
  <si>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</si>
  <si>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</si>
  <si>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</si>
  <si>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</si>
  <si>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</si>
  <si>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</si>
  <si>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</si>
  <si>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</si>
  <si>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</si>
  <si>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</si>
  <si>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</si>
  <si>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</si>
  <si>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</si>
  <si>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</si>
  <si>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</si>
  <si>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</si>
  <si>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</si>
  <si>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</si>
  <si>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</si>
  <si>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</si>
  <si>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</si>
  <si>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</si>
  <si>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</si>
  <si>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</si>
  <si>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</si>
  <si>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</si>
  <si>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</si>
  <si>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</si>
  <si>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</si>
  <si>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</si>
  <si>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</si>
  <si>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</si>
  <si>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</si>
  <si>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</si>
  <si>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</si>
  <si>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</si>
  <si>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</si>
  <si>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</si>
  <si>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</si>
  <si>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</si>
  <si>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</si>
  <si>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</si>
  <si>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</si>
  <si>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</si>
  <si>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</si>
  <si>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</si>
  <si>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</si>
  <si>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</si>
  <si>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</si>
  <si>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</si>
  <si>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</si>
  <si>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</si>
  <si>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</si>
  <si>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</si>
  <si>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</si>
  <si>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</si>
  <si>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</si>
  <si>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</si>
  <si>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</si>
  <si>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</si>
  <si>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</si>
  <si>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</si>
  <si>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</si>
  <si>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</si>
  <si>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</si>
  <si>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</si>
  <si>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</si>
  <si>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</si>
  <si>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</si>
  <si>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</si>
  <si>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</si>
  <si>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</si>
  <si>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</si>
  <si>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</si>
  <si>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</si>
  <si>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</si>
  <si>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</si>
  <si>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</si>
  <si>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</si>
  <si>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</si>
  <si>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</si>
  <si>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</si>
  <si>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</si>
  <si>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</si>
  <si>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</si>
  <si>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</si>
  <si>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</si>
  <si>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</si>
  <si>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</si>
  <si>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</si>
  <si>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</si>
  <si>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</si>
  <si>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</si>
  <si>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</si>
  <si>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</si>
  <si>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</si>
  <si>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</si>
  <si>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</si>
  <si>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</si>
  <si>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</si>
  <si>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</si>
  <si>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</si>
  <si>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</si>
  <si>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</si>
  <si>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</si>
  <si>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</si>
  <si>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</si>
  <si>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</si>
  <si>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</si>
  <si>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</si>
  <si>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</si>
  <si>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</si>
  <si>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</si>
  <si>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</si>
  <si>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</si>
  <si>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</si>
  <si>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</si>
  <si>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</si>
  <si>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</si>
  <si>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</si>
  <si>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</si>
  <si>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</si>
  <si>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</si>
  <si>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</si>
  <si>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</si>
  <si>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</si>
  <si>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</si>
  <si>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</si>
  <si>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</si>
  <si>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</si>
  <si>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</si>
  <si>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</si>
  <si>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</si>
  <si>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</si>
  <si>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</si>
  <si>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</si>
  <si>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</si>
  <si>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</si>
  <si>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</si>
  <si>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</si>
  <si>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</si>
  <si>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</si>
  <si>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</si>
  <si>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</si>
  <si>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</si>
  <si>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</si>
  <si>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</si>
  <si>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</si>
  <si>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</si>
  <si>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</si>
  <si>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</si>
  <si>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</si>
  <si>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</si>
  <si>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</si>
  <si>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</si>
  <si>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</si>
  <si>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</si>
  <si>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</si>
  <si>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</si>
  <si>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</si>
  <si>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</si>
  <si>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</si>
  <si>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</si>
  <si>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</si>
  <si>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</si>
  <si>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</si>
  <si>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</si>
  <si>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</si>
  <si>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</si>
  <si>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</si>
  <si>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</si>
  <si>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</si>
  <si>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</si>
  <si>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</si>
  <si>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</si>
  <si>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</si>
  <si>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</si>
  <si>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</si>
  <si>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</si>
  <si>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</si>
  <si>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</si>
  <si>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</si>
  <si>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</si>
  <si>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</si>
  <si>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</si>
  <si>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</si>
  <si>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</si>
  <si>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</si>
  <si>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</si>
  <si>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</si>
  <si>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</si>
  <si>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</si>
  <si>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</si>
  <si>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</si>
  <si>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</si>
  <si>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</si>
  <si>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</si>
  <si>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</si>
  <si>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</si>
  <si>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</si>
  <si>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</si>
  <si>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</si>
  <si>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</si>
  <si>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</si>
  <si>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</si>
  <si>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</si>
  <si>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</si>
  <si>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</si>
  <si>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</si>
  <si>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</si>
  <si>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</si>
  <si>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</si>
  <si>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</si>
  <si>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</si>
  <si>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</si>
  <si>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</si>
  <si>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</si>
  <si>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</si>
  <si>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</si>
  <si>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</si>
  <si>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</si>
  <si>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</si>
  <si>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</si>
  <si>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</si>
  <si>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</si>
  <si>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</si>
  <si>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</si>
  <si>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</si>
  <si>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</si>
  <si>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</si>
  <si>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</si>
  <si>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</si>
  <si>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</si>
  <si>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</si>
  <si>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</si>
  <si>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</si>
  <si>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</si>
  <si>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</si>
  <si>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</si>
  <si>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</si>
  <si>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</si>
  <si>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</si>
  <si>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</si>
  <si>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</si>
  <si>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</si>
  <si>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</si>
  <si>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</si>
  <si>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</si>
  <si>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</si>
  <si>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</si>
  <si>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</si>
  <si>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</si>
  <si>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</si>
  <si>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</si>
  <si>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</si>
  <si>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</si>
  <si>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</si>
  <si>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</si>
  <si>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</si>
  <si>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</si>
  <si>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</si>
  <si>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</si>
  <si>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</si>
  <si>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</si>
  <si>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</si>
  <si>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</si>
  <si>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</si>
  <si>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</si>
  <si>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</si>
  <si>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</si>
  <si>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</si>
  <si>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</si>
  <si>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</si>
  <si>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</si>
  <si>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</si>
  <si>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</si>
  <si>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</si>
  <si>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</si>
  <si>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</si>
  <si>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</si>
  <si>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</si>
  <si>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</si>
  <si>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</si>
  <si>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</si>
  <si>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</si>
  <si>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</si>
  <si>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</si>
  <si>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</si>
  <si>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</si>
  <si>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</si>
  <si>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</si>
  <si>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</si>
  <si>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</si>
  <si>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</si>
  <si>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</si>
  <si>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</si>
  <si>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</si>
  <si>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</si>
  <si>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</si>
  <si>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</si>
  <si>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</si>
  <si>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</si>
  <si>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</si>
  <si>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</si>
  <si>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</si>
  <si>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</si>
  <si>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</si>
  <si>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</si>
  <si>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</si>
  <si>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</si>
  <si>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</si>
  <si>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</si>
  <si>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</si>
  <si>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</si>
  <si>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</si>
  <si>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</si>
  <si>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</si>
  <si>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</si>
  <si>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</si>
  <si>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</si>
  <si>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</si>
  <si>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</si>
  <si>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</si>
  <si>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</si>
  <si>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</si>
  <si>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</si>
  <si>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</si>
  <si>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</si>
  <si>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</si>
  <si>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</si>
  <si>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</si>
  <si>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</si>
  <si>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</si>
  <si>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</si>
  <si>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</si>
  <si>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</si>
  <si>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</si>
  <si>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</si>
  <si>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</si>
  <si>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</si>
  <si>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</si>
  <si>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</si>
  <si>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</si>
  <si>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</si>
  <si>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</si>
  <si>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</si>
  <si>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</si>
  <si>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</si>
  <si>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</si>
  <si>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</si>
  <si>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</si>
  <si>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</si>
  <si>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</si>
  <si>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</si>
  <si>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</si>
  <si>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</si>
  <si>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</si>
  <si>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</si>
  <si>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</si>
  <si>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</si>
  <si>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</si>
  <si>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</si>
  <si>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</si>
  <si>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</si>
  <si>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</si>
  <si>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</si>
  <si>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</si>
  <si>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</si>
  <si>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</si>
  <si>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</si>
  <si>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</si>
  <si>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</si>
  <si>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</si>
  <si>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</si>
  <si>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</si>
  <si>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</si>
  <si>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</si>
  <si>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</si>
  <si>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</si>
  <si>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</si>
  <si>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</si>
  <si>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</si>
  <si>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</si>
  <si>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</si>
  <si>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</si>
  <si>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</si>
  <si>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</si>
  <si>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</si>
  <si>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</si>
  <si>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</si>
  <si>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</si>
  <si>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</si>
  <si>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</si>
  <si>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</si>
  <si>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</si>
  <si>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</si>
  <si>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</si>
  <si>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</si>
  <si>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</si>
  <si>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</si>
  <si>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</si>
  <si>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</si>
  <si>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</si>
  <si>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</si>
  <si>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</si>
  <si>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</si>
  <si>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</si>
  <si>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</si>
  <si>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</si>
  <si>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</si>
  <si>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</si>
  <si>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</si>
  <si>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</si>
  <si>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</si>
  <si>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</si>
  <si>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</si>
  <si>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</si>
  <si>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</si>
  <si>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</si>
  <si>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</si>
  <si>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</si>
  <si>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</si>
  <si>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</si>
  <si>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</si>
  <si>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</si>
  <si>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</si>
  <si>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</si>
  <si>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</si>
  <si>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</si>
  <si>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</si>
  <si>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</si>
  <si>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</si>
  <si>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</si>
  <si>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</si>
  <si>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</si>
  <si>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</si>
  <si>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</si>
  <si>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</si>
  <si>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</si>
  <si>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</si>
  <si>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</si>
  <si>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</si>
  <si>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</si>
  <si>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</si>
  <si>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</si>
  <si>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</si>
  <si>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</si>
  <si>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</si>
  <si>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</si>
  <si>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</si>
  <si>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</si>
  <si>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</si>
  <si>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</si>
  <si>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</si>
  <si>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</si>
  <si>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</si>
  <si>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</si>
  <si>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</si>
  <si>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</si>
  <si>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</si>
  <si>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</si>
  <si>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</si>
  <si>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</si>
  <si>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</si>
  <si>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</si>
  <si>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</si>
  <si>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</si>
  <si>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</si>
  <si>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</si>
  <si>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</si>
  <si>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</si>
  <si>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</si>
  <si>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</si>
  <si>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</si>
  <si>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</si>
  <si>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</si>
  <si>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</si>
  <si>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</si>
  <si>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</si>
  <si>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</si>
  <si>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</si>
  <si>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</si>
  <si>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</si>
  <si>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</si>
  <si>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</si>
  <si>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</si>
  <si>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</si>
  <si>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</si>
  <si>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</si>
  <si>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</si>
  <si>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</si>
  <si>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</si>
  <si>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</si>
  <si>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</si>
  <si>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</si>
  <si>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</si>
  <si>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</si>
  <si>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</si>
  <si>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</si>
  <si>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</si>
  <si>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</si>
  <si>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</si>
  <si>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</si>
  <si>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</si>
  <si>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</si>
  <si>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</si>
  <si>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</si>
  <si>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</si>
  <si>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</si>
  <si>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</si>
  <si>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</si>
  <si>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</si>
  <si>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</si>
  <si>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</si>
  <si>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</si>
  <si>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</si>
  <si>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</si>
  <si>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</si>
  <si>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</si>
  <si>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</si>
  <si>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</si>
  <si>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</si>
  <si>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</si>
  <si>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</si>
  <si>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</si>
  <si>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</si>
  <si>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</si>
  <si>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</si>
  <si>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</si>
  <si>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</si>
  <si>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</si>
  <si>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</si>
  <si>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</si>
  <si>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</si>
  <si>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</si>
  <si>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</si>
  <si>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</si>
  <si>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</si>
  <si>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</si>
  <si>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</si>
  <si>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</si>
  <si>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</si>
  <si>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</si>
  <si>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</si>
  <si>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</si>
  <si>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</si>
  <si>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</si>
  <si>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</si>
  <si>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</si>
  <si>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</si>
  <si>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</si>
  <si>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</si>
  <si>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</si>
  <si>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</si>
  <si>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</si>
  <si>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</si>
  <si>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</si>
  <si>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</si>
  <si>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</si>
  <si>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</si>
  <si>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</si>
  <si>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</si>
  <si>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</si>
  <si>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</si>
  <si>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</si>
  <si>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</si>
  <si>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</si>
  <si>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</si>
  <si>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</si>
  <si>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</si>
  <si>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</si>
  <si>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</si>
  <si>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</si>
  <si>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</si>
  <si>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</si>
  <si>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</si>
  <si>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</si>
  <si>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</si>
  <si>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</si>
  <si>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</si>
  <si>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</si>
  <si>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</si>
  <si>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</si>
  <si>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</si>
  <si>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</si>
  <si>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</si>
  <si>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</si>
  <si>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</si>
  <si>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</si>
  <si>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</si>
  <si>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</si>
  <si>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</si>
  <si>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</si>
  <si>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</si>
  <si>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</si>
  <si>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</si>
  <si>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</si>
  <si>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</si>
  <si>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</si>
  <si>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</si>
  <si>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</si>
  <si>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</si>
  <si>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</si>
  <si>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</si>
  <si>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</si>
  <si>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</si>
  <si>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</si>
  <si>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</si>
  <si>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</si>
  <si>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</si>
  <si>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</si>
  <si>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</si>
  <si>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</si>
  <si>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</si>
  <si>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</si>
  <si>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</si>
  <si>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</si>
  <si>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</si>
  <si>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</si>
  <si>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</si>
  <si>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</si>
  <si>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</si>
  <si>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</si>
  <si>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</si>
  <si>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</si>
  <si>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</si>
  <si>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</si>
  <si>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</si>
  <si>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</si>
  <si>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</si>
  <si>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</si>
  <si>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</si>
  <si>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</si>
  <si>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</si>
  <si>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</si>
  <si>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</si>
  <si>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</si>
  <si>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</si>
  <si>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</si>
  <si>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</si>
  <si>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</si>
  <si>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</si>
  <si>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</si>
  <si>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</si>
  <si>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</si>
  <si>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</si>
  <si>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</si>
  <si>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</si>
  <si>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</si>
  <si>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</si>
  <si>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</si>
  <si>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</si>
  <si>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</si>
  <si>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</si>
  <si>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</si>
  <si>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</si>
  <si>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</si>
  <si>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</si>
  <si>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</si>
  <si>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</si>
  <si>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</si>
  <si>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</si>
  <si>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</si>
  <si>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</si>
  <si>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</si>
  <si>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</si>
  <si>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</si>
  <si>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</si>
  <si>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</si>
  <si>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</si>
  <si>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</si>
  <si>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</si>
  <si>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</si>
  <si>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</si>
  <si>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</si>
  <si>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</si>
  <si>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</si>
  <si>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</si>
  <si>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</si>
  <si>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</si>
  <si>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</si>
  <si>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</si>
  <si>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</si>
  <si>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</si>
  <si>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</si>
  <si>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</si>
  <si>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</si>
  <si>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</si>
  <si>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</si>
  <si>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</si>
  <si>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</si>
  <si>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</si>
  <si>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</si>
  <si>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</si>
  <si>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</si>
  <si>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</si>
  <si>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</si>
  <si>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</si>
  <si>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</si>
  <si>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</si>
  <si>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</si>
  <si>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</si>
  <si>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</si>
  <si>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</si>
  <si>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</si>
  <si>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</si>
  <si>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</si>
  <si>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</si>
  <si>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</si>
  <si>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</si>
  <si>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</si>
  <si>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</si>
  <si>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</si>
  <si>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</si>
  <si>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</si>
  <si>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</si>
  <si>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</si>
  <si>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</si>
  <si>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</si>
  <si>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</si>
  <si>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</si>
  <si>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</si>
  <si>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</si>
  <si>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</si>
  <si>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</si>
  <si>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</si>
  <si>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</si>
  <si>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</si>
  <si>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</si>
  <si>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</si>
  <si>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</si>
  <si>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</si>
  <si>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</si>
  <si>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</si>
  <si>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</si>
  <si>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</si>
  <si>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</si>
  <si>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</si>
  <si>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</si>
  <si>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</si>
  <si>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</si>
  <si>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</si>
  <si>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</si>
  <si>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</si>
  <si>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</si>
  <si>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</si>
  <si>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</si>
  <si>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</si>
  <si>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</si>
  <si>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</si>
  <si>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</si>
  <si>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</si>
  <si>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</si>
  <si>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</si>
  <si>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</si>
  <si>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</si>
  <si>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</si>
  <si>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</si>
  <si>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</si>
  <si>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</si>
  <si>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</si>
  <si>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</si>
  <si>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</si>
  <si>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</si>
  <si>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</si>
  <si>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</si>
  <si>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</si>
  <si>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</si>
  <si>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</si>
  <si>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</si>
  <si>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</si>
  <si>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</si>
  <si>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</si>
  <si>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</si>
  <si>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</si>
  <si>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</si>
  <si>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</si>
  <si>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</si>
  <si>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</si>
  <si>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</si>
  <si>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</si>
  <si>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</si>
  <si>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</si>
  <si>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</si>
  <si>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</si>
  <si>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</si>
  <si>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</si>
  <si>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</si>
  <si>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</si>
  <si>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</si>
  <si>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</si>
  <si>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</si>
  <si>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</si>
  <si>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</si>
  <si>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</si>
  <si>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</si>
  <si>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</si>
  <si>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</si>
  <si>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</si>
  <si>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</si>
  <si>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</si>
  <si>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</si>
  <si>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</si>
  <si>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</si>
  <si>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</si>
  <si>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</si>
  <si>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</si>
  <si>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</si>
  <si>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</si>
  <si>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</si>
  <si>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</si>
  <si>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</si>
  <si>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</si>
  <si>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</si>
  <si>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</si>
  <si>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</si>
  <si>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</si>
  <si>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</si>
  <si>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</si>
  <si>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</si>
  <si>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</si>
  <si>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</si>
  <si>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</si>
  <si>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</si>
  <si>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</si>
  <si>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</si>
  <si>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</si>
  <si>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</si>
  <si>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</si>
  <si>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</si>
  <si>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</si>
  <si>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</si>
  <si>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</si>
  <si>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</si>
  <si>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</si>
  <si>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</si>
  <si>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</si>
  <si>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</si>
  <si>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</si>
  <si>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</si>
  <si>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</si>
  <si>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</si>
  <si>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</si>
  <si>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</si>
  <si>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</si>
  <si>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</si>
  <si>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</si>
  <si>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</si>
  <si>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</si>
  <si>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</si>
  <si>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</si>
  <si>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</si>
  <si>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</si>
  <si>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</si>
  <si>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</si>
  <si>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</si>
  <si>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</si>
  <si>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</si>
  <si>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</si>
  <si>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</si>
  <si>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</si>
  <si>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</si>
  <si>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</si>
  <si>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</si>
  <si>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</si>
  <si>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</si>
  <si>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</si>
  <si>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</si>
  <si>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</si>
  <si>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</si>
  <si>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</si>
  <si>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</si>
  <si>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</si>
  <si>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</si>
  <si>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</si>
  <si>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</si>
  <si>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</si>
  <si>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</si>
  <si>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</si>
  <si>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</si>
  <si>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</si>
  <si>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</si>
  <si>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</si>
  <si>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</si>
  <si>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</si>
  <si>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</si>
  <si>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</si>
  <si>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</si>
  <si>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</si>
  <si>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</si>
  <si>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</si>
  <si>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</si>
  <si>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</si>
  <si>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</si>
  <si>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</si>
  <si>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</si>
  <si>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</si>
  <si>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</si>
  <si>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</si>
  <si>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</si>
  <si>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</si>
  <si>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</si>
  <si>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</si>
  <si>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</si>
  <si>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</si>
  <si>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</si>
  <si>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</si>
  <si>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</si>
  <si>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</si>
  <si>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</si>
  <si>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</si>
  <si>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</si>
  <si>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</si>
  <si>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</si>
  <si>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</si>
  <si>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</si>
  <si>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</si>
  <si>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</si>
  <si>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</si>
  <si>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</si>
  <si>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</si>
  <si>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</si>
  <si>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</si>
  <si>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</si>
  <si>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</si>
  <si>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</si>
  <si>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</si>
  <si>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</si>
  <si>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</si>
  <si>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</si>
  <si>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</si>
  <si>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</si>
  <si>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</si>
  <si>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</si>
  <si>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</si>
  <si>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</si>
  <si>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</si>
  <si>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</si>
  <si>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</si>
  <si>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</si>
  <si>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</si>
  <si>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</si>
  <si>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</si>
  <si>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</si>
  <si>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</si>
  <si>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</si>
  <si>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</si>
  <si>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</si>
  <si>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</si>
  <si>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</si>
  <si>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</si>
  <si>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</si>
  <si>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</si>
  <si>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</si>
  <si>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</si>
  <si>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</si>
  <si>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</si>
  <si>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</si>
  <si>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</si>
  <si>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</si>
  <si>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</si>
  <si>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</si>
  <si>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</si>
  <si>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</si>
  <si>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</si>
  <si>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</si>
  <si>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</si>
  <si>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</si>
  <si>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</si>
  <si>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</si>
  <si>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</si>
  <si>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</si>
  <si>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</si>
  <si>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</si>
  <si>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</si>
  <si>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</si>
  <si>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</si>
  <si>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</si>
  <si>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</si>
  <si>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</si>
  <si>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</si>
  <si>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</si>
  <si>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</si>
  <si>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</si>
  <si>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</si>
  <si>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</si>
  <si>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</si>
  <si>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</si>
  <si>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</si>
  <si>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</si>
  <si>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</si>
  <si>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</si>
  <si>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</si>
  <si>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</si>
  <si>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</si>
  <si>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</si>
  <si>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</si>
  <si>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</si>
  <si>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</si>
  <si>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</si>
  <si>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</si>
  <si>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</si>
  <si>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</si>
  <si>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</si>
  <si>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</si>
  <si>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</si>
  <si>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</si>
  <si>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</si>
  <si>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</si>
  <si>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</si>
  <si>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</si>
  <si>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</si>
  <si>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</si>
  <si>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</si>
  <si>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</si>
  <si>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</si>
  <si>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</si>
  <si>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</si>
  <si>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</si>
  <si>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</si>
  <si>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</si>
  <si>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</si>
  <si>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</si>
  <si>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</si>
  <si>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</si>
  <si>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</si>
  <si>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</si>
  <si>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</si>
  <si>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</si>
  <si>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</si>
  <si>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</si>
  <si>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</si>
  <si>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</si>
  <si>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</si>
  <si>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</si>
  <si>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</si>
  <si>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</si>
  <si>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</si>
  <si>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</si>
  <si>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</si>
  <si>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</si>
  <si>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</si>
  <si>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</si>
  <si>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</si>
  <si>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</si>
  <si>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</si>
  <si>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</si>
  <si>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</si>
  <si>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</si>
  <si>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</si>
  <si>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</si>
  <si>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</si>
  <si>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</si>
  <si>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</si>
  <si>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</si>
  <si>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</si>
  <si>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</si>
  <si>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</si>
  <si>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</si>
  <si>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</si>
  <si>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</si>
  <si>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</si>
  <si>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</si>
  <si>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</si>
  <si>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</si>
  <si>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</si>
  <si>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</si>
  <si>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</si>
  <si>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</si>
  <si>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</si>
  <si>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</si>
  <si>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</si>
  <si>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</si>
  <si>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</si>
  <si>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</si>
  <si>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</si>
  <si>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</si>
  <si>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</si>
  <si>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</si>
  <si>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</si>
  <si>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</si>
  <si>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</si>
  <si>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</si>
  <si>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</si>
  <si>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</si>
  <si>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</si>
  <si>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</si>
  <si>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</si>
  <si>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</si>
  <si>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</si>
  <si>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</si>
  <si>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</si>
  <si>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</si>
  <si>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</si>
  <si>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</si>
  <si>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</si>
  <si>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</si>
  <si>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</si>
  <si>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</si>
  <si>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</si>
  <si>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</si>
  <si>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</si>
  <si>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</si>
  <si>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</si>
  <si>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</si>
  <si>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</si>
  <si>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</si>
  <si>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</si>
  <si>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</si>
  <si>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</si>
  <si>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</si>
  <si>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</si>
  <si>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</si>
  <si>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</si>
  <si>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</si>
  <si>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</si>
  <si>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</si>
  <si>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</si>
  <si>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</si>
  <si>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</si>
  <si>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</si>
  <si>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</si>
  <si>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</si>
  <si>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</si>
  <si>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</si>
  <si>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</si>
  <si>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</si>
  <si>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</si>
  <si>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</si>
  <si>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</si>
  <si>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</si>
  <si>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</si>
  <si>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</si>
  <si>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</si>
  <si>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</si>
  <si>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</si>
  <si>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</si>
  <si>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</si>
  <si>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</si>
  <si>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</si>
  <si>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</si>
  <si>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</si>
  <si>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</si>
  <si>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</si>
  <si>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</si>
  <si>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</si>
  <si>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</si>
  <si>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</si>
  <si>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</si>
  <si>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</si>
  <si>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</si>
  <si>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</si>
  <si>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</si>
  <si>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</si>
  <si>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</si>
  <si>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</si>
  <si>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</si>
  <si>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</si>
  <si>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</si>
  <si>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</si>
  <si>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</si>
  <si>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</si>
  <si>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</si>
  <si>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</si>
  <si>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</si>
  <si>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</si>
  <si>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</si>
  <si>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</si>
  <si>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</si>
  <si>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</si>
  <si>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</si>
  <si>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</si>
  <si>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</si>
  <si>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</si>
  <si>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</si>
  <si>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</si>
  <si>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</si>
  <si>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</si>
  <si>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</si>
  <si>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</si>
  <si>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</si>
  <si>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</si>
  <si>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</si>
  <si>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</si>
  <si>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</si>
  <si>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</si>
  <si>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</si>
  <si>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</si>
  <si>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</si>
  <si>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</si>
  <si>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</si>
  <si>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</si>
  <si>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</si>
  <si>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</si>
  <si>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</si>
  <si>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</si>
  <si>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</si>
  <si>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</si>
  <si>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</si>
  <si>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</si>
  <si>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</si>
  <si>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</si>
  <si>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</si>
  <si>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</si>
  <si>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</si>
  <si>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</si>
  <si>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</si>
  <si>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</si>
  <si>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</si>
  <si>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</si>
  <si>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</si>
  <si>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</si>
  <si>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</si>
  <si>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</si>
  <si>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</si>
  <si>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</si>
  <si>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</si>
  <si>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</si>
  <si>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</si>
  <si>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</si>
  <si>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</si>
  <si>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</si>
  <si>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</si>
  <si>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</si>
  <si>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</si>
  <si>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</si>
  <si>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</si>
  <si>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</si>
  <si>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</si>
  <si>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</si>
  <si>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</si>
  <si>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</si>
  <si>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</si>
  <si>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</si>
  <si>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</si>
  <si>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</si>
  <si>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</si>
  <si>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</si>
  <si>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</si>
  <si>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</si>
  <si>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</si>
  <si>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</si>
  <si>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</si>
  <si>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</si>
  <si>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</si>
  <si>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</si>
  <si>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</si>
  <si>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</si>
  <si>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</si>
  <si>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</si>
  <si>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</si>
  <si>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</si>
  <si>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</si>
  <si>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</si>
  <si>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</si>
  <si>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</si>
  <si>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</si>
  <si>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</si>
  <si>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</si>
  <si>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</si>
  <si>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</si>
  <si>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</si>
  <si>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</si>
  <si>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</si>
  <si>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</si>
  <si>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</si>
  <si>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</si>
  <si>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</si>
  <si>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</si>
  <si>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</si>
  <si>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</si>
  <si>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</si>
  <si>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</si>
  <si>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</si>
  <si>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</si>
  <si>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</si>
  <si>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</si>
  <si>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</si>
  <si>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</si>
  <si>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</si>
  <si>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</si>
  <si>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</si>
  <si>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</si>
  <si>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</si>
  <si>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</si>
  <si>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</si>
  <si>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</si>
  <si>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</si>
  <si>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</si>
  <si>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</si>
  <si>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</si>
  <si>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</si>
  <si>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</si>
  <si>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</si>
  <si>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</si>
  <si>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</si>
  <si>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</si>
  <si>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</si>
  <si>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</si>
  <si>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</si>
  <si>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</si>
  <si>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</si>
  <si>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</si>
  <si>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</si>
  <si>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</si>
  <si>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</si>
  <si>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</si>
  <si>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</si>
  <si>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</si>
  <si>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</si>
  <si>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</si>
  <si>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</si>
  <si>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</si>
  <si>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</si>
  <si>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</si>
  <si>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</si>
  <si>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</si>
  <si>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</si>
  <si>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</si>
  <si>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</si>
  <si>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</si>
  <si>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</si>
  <si>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</si>
  <si>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</si>
  <si>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</si>
  <si>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</si>
  <si>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</si>
  <si>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</si>
  <si>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</si>
  <si>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</si>
  <si>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</si>
  <si>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</si>
  <si>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</si>
  <si>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</si>
  <si>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</si>
  <si>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</si>
  <si>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</si>
  <si>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</si>
  <si>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</si>
  <si>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</si>
  <si>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</si>
  <si>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</si>
  <si>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</si>
  <si>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</si>
  <si>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</si>
  <si>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</si>
  <si>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</si>
  <si>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</si>
  <si>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</si>
  <si>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</si>
  <si>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</si>
  <si>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</si>
  <si>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</si>
  <si>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</si>
  <si>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</si>
  <si>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</si>
  <si>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</si>
  <si>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</si>
  <si>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</si>
  <si>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</si>
  <si>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</si>
  <si>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</si>
  <si>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</si>
  <si>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</si>
  <si>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</si>
  <si>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</si>
  <si>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</si>
  <si>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</si>
  <si>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</si>
  <si>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</si>
  <si>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</si>
  <si>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</si>
  <si>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</si>
  <si>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</si>
  <si>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</si>
  <si>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</si>
  <si>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</si>
  <si>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</si>
  <si>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</si>
  <si>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</si>
  <si>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</si>
  <si>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</si>
  <si>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</si>
  <si>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</si>
  <si>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</si>
  <si>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</si>
  <si>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</si>
  <si>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</si>
  <si>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</si>
  <si>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</si>
  <si>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</si>
  <si>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</si>
  <si>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</si>
  <si>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</si>
  <si>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</si>
  <si>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</si>
  <si>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</si>
  <si>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</si>
  <si>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</si>
  <si>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</si>
  <si>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</si>
  <si>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</si>
  <si>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</si>
  <si>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</si>
  <si>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</si>
  <si>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</si>
  <si>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</si>
  <si>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</si>
  <si>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</si>
  <si>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</si>
  <si>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</si>
  <si>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</si>
  <si>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</si>
  <si>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</si>
  <si>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</si>
  <si>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</si>
  <si>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</si>
  <si>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</si>
  <si>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</si>
  <si>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</si>
  <si>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</si>
  <si>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</si>
  <si>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</si>
  <si>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</si>
  <si>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</si>
  <si>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</si>
  <si>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</si>
  <si>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</si>
  <si>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</si>
  <si>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</si>
  <si>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</si>
  <si>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</si>
  <si>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</si>
  <si>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</si>
  <si>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</si>
  <si>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</si>
  <si>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</si>
  <si>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</si>
  <si>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</si>
  <si>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</si>
  <si>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</si>
  <si>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</si>
  <si>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</si>
  <si>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</si>
  <si>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</si>
  <si>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</si>
  <si>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</si>
  <si>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</si>
  <si>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</si>
  <si>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</si>
  <si>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</si>
  <si>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</si>
  <si>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</si>
  <si>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</si>
  <si>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</si>
  <si>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</si>
  <si>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</si>
  <si>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</si>
  <si>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</si>
  <si>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</si>
  <si>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</si>
  <si>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</si>
  <si>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</si>
  <si>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</si>
  <si>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</si>
  <si>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</si>
  <si>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</si>
  <si>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</si>
  <si>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</si>
  <si>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</si>
  <si>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</si>
  <si>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</si>
  <si>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</si>
  <si>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</si>
  <si>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</si>
  <si>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</si>
  <si>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</si>
  <si>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</si>
  <si>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</si>
  <si>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</si>
  <si>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</si>
  <si>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</si>
  <si>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</si>
  <si>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</si>
  <si>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</si>
  <si>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</si>
  <si>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</si>
  <si>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</si>
  <si>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</si>
  <si>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</si>
  <si>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</si>
  <si>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</si>
  <si>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</si>
  <si>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</si>
  <si>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</si>
  <si>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</si>
  <si>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</si>
  <si>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</si>
  <si>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</si>
  <si>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</si>
  <si>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</si>
  <si>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</si>
  <si>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</si>
  <si>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</si>
  <si>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</si>
  <si>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</si>
  <si>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</si>
  <si>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</si>
  <si>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</si>
  <si>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</si>
  <si>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</si>
  <si>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</si>
  <si>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</si>
  <si>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</si>
  <si>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</si>
  <si>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</si>
  <si>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</si>
  <si>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</si>
  <si>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</si>
  <si>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</si>
  <si>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</si>
  <si>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</si>
  <si>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</si>
  <si>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</si>
  <si>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</si>
  <si>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</si>
  <si>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</si>
  <si>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</si>
  <si>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</si>
  <si>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</si>
  <si>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</si>
  <si>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</si>
  <si>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</si>
  <si>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</si>
  <si>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</si>
  <si>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</si>
  <si>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</si>
  <si>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</si>
  <si>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</si>
  <si>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</si>
  <si>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</si>
  <si>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</si>
  <si>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</si>
  <si>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</si>
  <si>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</si>
  <si>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</si>
  <si>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</si>
  <si>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</si>
  <si>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</si>
  <si>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</si>
  <si>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</si>
  <si>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</si>
  <si>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</si>
  <si>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</si>
  <si>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</si>
  <si>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</si>
  <si>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</si>
  <si>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</si>
  <si>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</si>
  <si>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</si>
  <si>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</si>
  <si>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</si>
  <si>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</si>
  <si>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</si>
  <si>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</si>
  <si>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</si>
  <si>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</si>
  <si>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</si>
  <si>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</si>
  <si>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</si>
  <si>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</si>
  <si>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</si>
  <si>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</si>
  <si>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</si>
  <si>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</si>
  <si>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</si>
  <si>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</si>
  <si>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</si>
  <si>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</si>
  <si>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</si>
  <si>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</si>
  <si>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</si>
  <si>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</si>
  <si>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</si>
  <si>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</si>
  <si>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</si>
  <si>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</si>
  <si>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</si>
  <si>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</si>
  <si>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</si>
  <si>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</si>
  <si>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</si>
  <si>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</si>
  <si>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</si>
  <si>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</si>
  <si>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</si>
  <si>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</si>
  <si>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</si>
  <si>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</si>
  <si>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</si>
  <si>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</si>
  <si>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</si>
  <si>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</si>
  <si>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</si>
  <si>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</si>
  <si>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</si>
  <si>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</si>
  <si>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</si>
  <si>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</si>
  <si>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</si>
  <si>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</si>
  <si>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</si>
  <si>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</si>
  <si>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</si>
  <si>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</si>
  <si>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</si>
  <si>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</si>
  <si>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</si>
  <si>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</si>
  <si>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</si>
  <si>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</si>
  <si>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</si>
  <si>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</si>
  <si>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</si>
  <si>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</si>
  <si>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</si>
  <si>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</si>
  <si>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</si>
  <si>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</si>
  <si>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</si>
  <si>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</si>
  <si>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</si>
  <si>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</si>
  <si>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</si>
  <si>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</si>
  <si>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</si>
  <si>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</si>
  <si>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</si>
  <si>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</si>
  <si>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</si>
  <si>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</si>
  <si>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</si>
  <si>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</si>
  <si>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</si>
  <si>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</si>
  <si>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</si>
  <si>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</si>
  <si>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</si>
  <si>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</si>
  <si>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</si>
  <si>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</si>
  <si>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</si>
  <si>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</si>
  <si>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</si>
  <si>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</si>
  <si>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</si>
  <si>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</si>
  <si>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</si>
  <si>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</si>
  <si>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</si>
  <si>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</si>
  <si>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</si>
  <si>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</si>
  <si>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</si>
  <si>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</si>
  <si>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</si>
  <si>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</si>
  <si>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</si>
  <si>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</si>
  <si>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</si>
  <si>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</si>
  <si>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</si>
  <si>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</si>
  <si>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</si>
  <si>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</si>
  <si>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</si>
  <si>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</si>
  <si>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</si>
  <si>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</si>
  <si>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</si>
  <si>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</si>
  <si>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</si>
  <si>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</si>
  <si>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</si>
  <si>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</si>
  <si>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</si>
  <si>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</si>
  <si>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</si>
  <si>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</si>
  <si>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</si>
  <si>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</si>
  <si>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</si>
  <si>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</si>
  <si>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</si>
  <si>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</si>
  <si>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</si>
  <si>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</si>
  <si>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</si>
  <si>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</si>
  <si>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</si>
  <si>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</si>
  <si>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</si>
  <si>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</si>
  <si>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</si>
  <si>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</si>
  <si>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</si>
  <si>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</si>
  <si>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</si>
  <si>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</si>
  <si>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</si>
  <si>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</si>
  <si>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</si>
  <si>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</si>
  <si>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</si>
  <si>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</si>
  <si>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</si>
  <si>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</si>
  <si>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</si>
  <si>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</si>
  <si>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</si>
  <si>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</si>
  <si>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</si>
  <si>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</si>
  <si>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</si>
  <si>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</si>
  <si>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</si>
  <si>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</si>
  <si>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</si>
  <si>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</si>
  <si>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</si>
  <si>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</si>
  <si>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</si>
  <si>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</si>
  <si>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</si>
  <si>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</si>
  <si>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</si>
  <si>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</si>
  <si>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</si>
  <si>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</si>
  <si>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</si>
  <si>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</si>
  <si>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</si>
  <si>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</si>
  <si>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</si>
  <si>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</si>
  <si>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</si>
  <si>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</si>
  <si>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</si>
  <si>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</si>
  <si>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</si>
  <si>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</si>
  <si>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</si>
  <si>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</si>
  <si>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</si>
  <si>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</si>
  <si>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</si>
  <si>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</si>
  <si>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</si>
  <si>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</si>
  <si>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</si>
  <si>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</si>
  <si>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</si>
  <si>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</si>
  <si>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</si>
  <si>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</si>
  <si>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</si>
  <si>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</si>
  <si>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</si>
  <si>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</si>
  <si>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</si>
  <si>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</si>
  <si>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</si>
  <si>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</si>
  <si>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</si>
  <si>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</si>
  <si>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</si>
  <si>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</si>
  <si>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</si>
  <si>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</si>
  <si>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</si>
  <si>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</si>
  <si>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</si>
  <si>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</si>
  <si>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</si>
  <si>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</si>
  <si>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</si>
  <si>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</si>
  <si>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</si>
  <si>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</si>
  <si>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</si>
  <si>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</si>
  <si>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</si>
  <si>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</si>
  <si>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</si>
  <si>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</si>
  <si>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</si>
  <si>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</si>
  <si>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</si>
  <si>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</si>
  <si>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</si>
  <si>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</si>
  <si>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</si>
  <si>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</si>
  <si>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</si>
  <si>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</si>
  <si>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</si>
  <si>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</si>
  <si>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</si>
  <si>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</si>
  <si>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</si>
  <si>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</si>
  <si>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</si>
  <si>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</si>
  <si>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</si>
  <si>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</si>
  <si>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</si>
  <si>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</si>
  <si>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</si>
  <si>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</si>
  <si>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</si>
  <si>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</si>
  <si>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</si>
  <si>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</si>
  <si>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</si>
  <si>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</si>
  <si>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</si>
  <si>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</si>
  <si>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</si>
  <si>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</si>
  <si>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</si>
  <si>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</si>
  <si>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</si>
  <si>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</si>
  <si>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</si>
  <si>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</si>
  <si>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</si>
  <si>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</si>
  <si>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</si>
  <si>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</si>
  <si>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</si>
  <si>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</si>
  <si>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</si>
  <si>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</si>
  <si>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</si>
  <si>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</si>
  <si>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</si>
  <si>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</si>
  <si>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</si>
  <si>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</si>
  <si>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</si>
  <si>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</si>
  <si>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</si>
  <si>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</si>
  <si>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</si>
  <si>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</si>
  <si>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</si>
  <si>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</si>
  <si>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</si>
  <si>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</si>
  <si>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</si>
  <si>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</si>
  <si>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</si>
  <si>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</si>
  <si>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</si>
  <si>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</si>
  <si>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</si>
  <si>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</si>
  <si>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</si>
  <si>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</si>
  <si>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</si>
  <si>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</si>
  <si>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</si>
  <si>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</si>
  <si>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</si>
  <si>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</si>
  <si>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</si>
  <si>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</si>
  <si>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</si>
  <si>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</si>
  <si>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</si>
  <si>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</si>
  <si>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</si>
  <si>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</si>
  <si>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</si>
  <si>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</si>
  <si>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</si>
  <si>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</si>
  <si>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</si>
  <si>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</si>
  <si>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</si>
  <si>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</si>
  <si>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</si>
  <si>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</si>
  <si>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</si>
  <si>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</si>
  <si>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</si>
  <si>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</si>
  <si>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</si>
  <si>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</si>
  <si>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</si>
  <si>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</si>
  <si>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</si>
  <si>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</si>
  <si>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</si>
  <si>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</si>
  <si>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</si>
  <si>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</si>
  <si>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</si>
  <si>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</si>
  <si>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</si>
  <si>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</si>
  <si>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</si>
  <si>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</si>
  <si>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</si>
  <si>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</si>
  <si>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</si>
  <si>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</si>
  <si>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</si>
  <si>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</si>
  <si>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</si>
  <si>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</si>
  <si>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</si>
  <si>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</si>
  <si>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</si>
  <si>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</si>
  <si>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</si>
  <si>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</si>
  <si>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</si>
  <si>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</si>
  <si>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</si>
  <si>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</si>
  <si>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</si>
  <si>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</si>
  <si>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</si>
  <si>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</si>
  <si>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</si>
  <si>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</si>
  <si>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</si>
  <si>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</si>
  <si>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</si>
  <si>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</si>
  <si>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</si>
  <si>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</si>
  <si>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</si>
  <si>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</si>
  <si>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</si>
  <si>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</si>
  <si>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</si>
  <si>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</si>
  <si>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</si>
  <si>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</si>
  <si>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</si>
  <si>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</si>
  <si>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</si>
  <si>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</si>
  <si>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</si>
  <si>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</si>
  <si>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</si>
  <si>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</si>
  <si>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</si>
  <si>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</si>
  <si>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</si>
  <si>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</si>
  <si>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</si>
  <si>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</si>
  <si>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</si>
  <si>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</si>
  <si>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</si>
  <si>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</si>
  <si>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</si>
  <si>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</si>
  <si>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</si>
  <si>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</si>
  <si>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</si>
  <si>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</si>
  <si>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</si>
  <si>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</si>
  <si>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</si>
  <si>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</si>
  <si>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</si>
  <si>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</si>
  <si>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</si>
  <si>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</si>
  <si>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</si>
  <si>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</si>
  <si>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</si>
  <si>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</si>
  <si>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</si>
  <si>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</si>
  <si>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</si>
  <si>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</si>
  <si>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</si>
  <si>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</si>
  <si>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</si>
  <si>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</si>
  <si>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</si>
  <si>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</si>
  <si>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</si>
  <si>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</si>
  <si>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</si>
  <si>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</si>
  <si>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</si>
  <si>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</si>
  <si>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</si>
  <si>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</si>
  <si>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</si>
  <si>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</si>
  <si>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</si>
  <si>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</si>
  <si>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</si>
  <si>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</si>
  <si>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</si>
  <si>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</si>
  <si>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</si>
  <si>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</si>
  <si>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</si>
  <si>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</si>
  <si>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</si>
  <si>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</si>
  <si>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</si>
  <si>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</si>
  <si>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</si>
  <si>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</si>
  <si>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</si>
  <si>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</si>
  <si>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</si>
  <si>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</si>
  <si>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</si>
  <si>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</si>
  <si>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</si>
  <si>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</si>
  <si>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</si>
  <si>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</si>
  <si>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</si>
  <si>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</si>
  <si>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</si>
  <si>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</si>
  <si>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</si>
  <si>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</si>
  <si>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</si>
  <si>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</si>
  <si>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</si>
  <si>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</si>
  <si>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</si>
  <si>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</si>
  <si>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</si>
  <si>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</si>
  <si>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</si>
  <si>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</si>
  <si>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</si>
  <si>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</si>
  <si>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</si>
  <si>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</si>
  <si>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</si>
  <si>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</si>
  <si>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</si>
  <si>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</si>
  <si>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</si>
  <si>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</si>
  <si>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</si>
  <si>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</si>
  <si>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</si>
  <si>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</si>
  <si>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</si>
  <si>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</si>
  <si>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</si>
  <si>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</si>
  <si>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</si>
  <si>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</si>
  <si>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</si>
  <si>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</si>
  <si>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</si>
  <si>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</si>
  <si>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</si>
  <si>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</si>
  <si>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</si>
  <si>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</si>
  <si>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</si>
  <si>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</si>
  <si>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</si>
  <si>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</si>
  <si>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</si>
  <si>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</si>
  <si>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</si>
  <si>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</si>
  <si>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</si>
  <si>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</si>
  <si>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</si>
  <si>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</si>
  <si>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</si>
  <si>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</si>
  <si>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</si>
  <si>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</si>
  <si>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</si>
  <si>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</si>
  <si>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</si>
  <si>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</si>
  <si>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</si>
  <si>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</si>
  <si>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</si>
  <si>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</si>
  <si>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</si>
  <si>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</si>
  <si>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</si>
  <si>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</si>
  <si>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</si>
  <si>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</si>
  <si>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</si>
  <si>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</si>
  <si>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</si>
  <si>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</si>
  <si>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</si>
  <si>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</si>
  <si>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</si>
  <si>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</si>
  <si>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</si>
  <si>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</si>
  <si>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</si>
  <si>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</si>
  <si>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</si>
  <si>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</si>
  <si>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</si>
  <si>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</si>
  <si>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</si>
  <si>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</si>
  <si>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</si>
  <si>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</si>
  <si>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</si>
  <si>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</si>
  <si>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</si>
  <si>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</si>
  <si>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</si>
  <si>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</si>
  <si>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</si>
  <si>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</si>
  <si>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</si>
  <si>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</si>
  <si>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</si>
  <si>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</si>
  <si>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</si>
  <si>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</si>
  <si>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</si>
  <si>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</si>
  <si>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</si>
  <si>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</si>
  <si>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</si>
  <si>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</si>
  <si>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</si>
  <si>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</si>
  <si>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</si>
  <si>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</si>
  <si>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</si>
  <si>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</si>
  <si>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</si>
  <si>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</si>
  <si>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</si>
  <si>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</si>
  <si>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</si>
  <si>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</si>
  <si>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</si>
  <si>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</si>
  <si>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</si>
  <si>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</si>
  <si>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</si>
  <si>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</si>
  <si>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</si>
  <si>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</si>
  <si>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</si>
  <si>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</si>
  <si>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</si>
  <si>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</si>
  <si>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</si>
  <si>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</si>
  <si>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</si>
  <si>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</si>
  <si>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</si>
  <si>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</si>
  <si>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</si>
  <si>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</si>
  <si>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</si>
  <si>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</si>
  <si>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</si>
  <si>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</si>
  <si>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</si>
  <si>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</si>
  <si>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</si>
  <si>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</si>
  <si>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</si>
  <si>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</si>
  <si>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</si>
  <si>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</si>
  <si>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</si>
  <si>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</si>
  <si>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</si>
  <si>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</si>
  <si>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</si>
  <si>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</si>
  <si>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</si>
  <si>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</si>
  <si>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</si>
  <si>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</si>
  <si>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</si>
  <si>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</si>
  <si>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</si>
  <si>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</si>
  <si>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</si>
  <si>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</si>
  <si>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</si>
  <si>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</si>
  <si>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</si>
  <si>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</si>
  <si>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</si>
  <si>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</si>
  <si>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</si>
  <si>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</si>
  <si>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</si>
  <si>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</si>
  <si>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</si>
  <si>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</si>
  <si>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</si>
  <si>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</si>
  <si>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</si>
  <si>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</si>
  <si>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</si>
  <si>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</si>
  <si>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</si>
  <si>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</si>
  <si>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</si>
  <si>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</si>
  <si>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</si>
  <si>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</si>
  <si>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</si>
  <si>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</si>
  <si>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</si>
  <si>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</si>
  <si>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</si>
  <si>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</si>
  <si>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</si>
  <si>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</si>
  <si>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</si>
  <si>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</si>
  <si>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</si>
  <si>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</si>
  <si>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</si>
  <si>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</si>
  <si>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</si>
  <si>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</si>
  <si>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</si>
  <si>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</si>
  <si>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</si>
  <si>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</si>
  <si>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</si>
  <si>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</si>
  <si>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</si>
  <si>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</si>
  <si>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</si>
  <si>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</si>
  <si>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</si>
  <si>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</si>
  <si>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</si>
  <si>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</si>
  <si>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</si>
  <si>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</si>
  <si>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</si>
  <si>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</si>
  <si>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</si>
  <si>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</si>
  <si>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</si>
  <si>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</si>
  <si>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</si>
  <si>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</si>
  <si>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</si>
  <si>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</si>
  <si>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</si>
  <si>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</si>
  <si>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</si>
  <si>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</si>
  <si>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</si>
  <si>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</si>
  <si>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</si>
  <si>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</si>
  <si>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</si>
  <si>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</si>
  <si>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</si>
  <si>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</si>
  <si>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</si>
  <si>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</si>
  <si>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</si>
  <si>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</si>
  <si>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</si>
  <si>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</si>
  <si>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</si>
  <si>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</si>
  <si>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</si>
  <si>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</si>
  <si>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</si>
  <si>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</si>
  <si>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</si>
  <si>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</si>
  <si>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</si>
  <si>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</si>
  <si>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</si>
  <si>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</si>
  <si>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</si>
  <si>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</si>
  <si>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</si>
  <si>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</si>
  <si>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</si>
  <si>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</si>
  <si>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</si>
  <si>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</si>
  <si>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</si>
  <si>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</si>
  <si>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</si>
  <si>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</si>
  <si>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</si>
  <si>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</si>
  <si>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</si>
  <si>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</si>
  <si>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</si>
  <si>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</si>
  <si>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</si>
  <si>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</si>
  <si>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</si>
  <si>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</si>
  <si>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</si>
  <si>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</si>
  <si>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</si>
  <si>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</si>
  <si>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</si>
  <si>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</si>
  <si>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</si>
  <si>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</si>
  <si>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</si>
  <si>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</si>
  <si>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</si>
  <si>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</si>
  <si>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</si>
  <si>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</si>
  <si>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</si>
  <si>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</si>
  <si>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</si>
  <si>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</si>
  <si>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</si>
  <si>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</si>
  <si>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</si>
  <si>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</si>
  <si>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</si>
  <si>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</si>
  <si>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</si>
  <si>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</si>
  <si>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</si>
  <si>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</si>
  <si>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</si>
  <si>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</si>
  <si>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</si>
  <si>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</si>
  <si>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</si>
  <si>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</si>
  <si>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</si>
  <si>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</si>
  <si>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</si>
  <si>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</si>
  <si>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</si>
  <si>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</si>
  <si>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</si>
  <si>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</si>
  <si>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</si>
  <si>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</si>
  <si>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</si>
  <si>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</si>
  <si>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</si>
  <si>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</si>
  <si>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</si>
  <si>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</si>
  <si>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</si>
  <si>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</si>
  <si>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</si>
  <si>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</si>
  <si>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</si>
  <si>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</si>
  <si>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</si>
  <si>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</si>
  <si>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</si>
  <si>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</si>
  <si>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</si>
  <si>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</si>
  <si>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</si>
  <si>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</si>
  <si>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</si>
  <si>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</si>
  <si>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</si>
  <si>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</si>
  <si>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</si>
  <si>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</si>
  <si>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</si>
  <si>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</si>
  <si>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</si>
  <si>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</si>
  <si>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</si>
  <si>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</si>
  <si>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</si>
  <si>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</si>
  <si>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</si>
  <si>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</si>
  <si>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</si>
  <si>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</si>
  <si>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</si>
  <si>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</si>
  <si>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</si>
  <si>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</si>
  <si>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</si>
  <si>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</si>
  <si>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</si>
  <si>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</si>
  <si>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</si>
  <si>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</si>
  <si>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</si>
  <si>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</si>
  <si>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</si>
  <si>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</si>
  <si>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</si>
  <si>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</si>
  <si>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</si>
  <si>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</si>
  <si>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</si>
  <si>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</si>
  <si>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</si>
  <si>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</si>
  <si>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</si>
  <si>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</si>
  <si>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</si>
  <si>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</si>
  <si>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</si>
  <si>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</si>
  <si>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</si>
  <si>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</si>
  <si>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</si>
  <si>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</si>
  <si>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</si>
  <si>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</si>
  <si>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</si>
  <si>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</si>
  <si>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</si>
  <si>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</si>
  <si>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</si>
  <si>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</si>
  <si>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</si>
  <si>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</si>
  <si>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</si>
  <si>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</si>
  <si>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</si>
  <si>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</si>
  <si>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</si>
  <si>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</si>
  <si>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</si>
  <si>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</si>
  <si>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</si>
  <si>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</si>
  <si>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</si>
  <si>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</si>
  <si>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</si>
  <si>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</si>
  <si>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</si>
  <si>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</si>
  <si>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</si>
  <si>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</si>
  <si>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</si>
  <si>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</si>
  <si>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</si>
  <si>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</si>
  <si>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</si>
  <si>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</si>
  <si>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</si>
  <si>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</si>
  <si>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</si>
  <si>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</si>
  <si>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</si>
  <si>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</si>
  <si>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</si>
  <si>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</si>
  <si>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</si>
  <si>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</si>
  <si>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</si>
  <si>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</si>
  <si>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</si>
  <si>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</si>
  <si>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</si>
  <si>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</si>
  <si>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</si>
  <si>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</si>
  <si>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</si>
  <si>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</si>
  <si>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</si>
  <si>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</si>
  <si>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</si>
  <si>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</si>
  <si>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</si>
  <si>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</si>
  <si>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</si>
  <si>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</si>
  <si>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</si>
  <si>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</si>
  <si>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</si>
  <si>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</si>
  <si>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</si>
  <si>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</si>
  <si>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</si>
  <si>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</si>
  <si>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</si>
  <si>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</si>
  <si>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</si>
  <si>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</si>
  <si>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</si>
  <si>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</si>
  <si>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</si>
  <si>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</si>
  <si>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</si>
  <si>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</si>
  <si>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</si>
  <si>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</si>
  <si>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</si>
  <si>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</si>
  <si>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</si>
  <si>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</si>
  <si>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</si>
  <si>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</si>
  <si>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</si>
  <si>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</si>
  <si>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</si>
  <si>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</si>
  <si>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</si>
  <si>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</si>
  <si>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</si>
  <si>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</si>
  <si>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</si>
  <si>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</si>
  <si>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</si>
  <si>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</si>
  <si>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</si>
  <si>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</si>
  <si>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</si>
  <si>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</si>
  <si>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</si>
  <si>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</si>
  <si>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</si>
  <si>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</si>
  <si>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</si>
  <si>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</si>
  <si>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</si>
  <si>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</si>
  <si>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</si>
  <si>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</si>
  <si>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</si>
  <si>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</si>
  <si>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</si>
  <si>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</si>
  <si>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</si>
  <si>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</si>
  <si>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</si>
  <si>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</si>
  <si>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</si>
  <si>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</si>
  <si>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</si>
  <si>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</si>
  <si>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</si>
  <si>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</si>
  <si>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</si>
  <si>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</si>
  <si>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</si>
  <si>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</si>
  <si>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</si>
  <si>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</si>
  <si>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</si>
  <si>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</si>
  <si>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</si>
  <si>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</si>
  <si>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</si>
  <si>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</si>
  <si>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</si>
  <si>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</si>
  <si>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</si>
  <si>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</si>
  <si>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</si>
  <si>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</si>
  <si>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</si>
  <si>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</si>
  <si>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</si>
  <si>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</si>
  <si>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</si>
  <si>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</si>
  <si>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</si>
  <si>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</si>
  <si>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</si>
  <si>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</si>
  <si>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</si>
  <si>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</si>
  <si>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</si>
  <si>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</si>
  <si>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</si>
  <si>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</si>
  <si>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</si>
  <si>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</si>
  <si>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</si>
  <si>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</si>
  <si>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</si>
  <si>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</si>
  <si>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</si>
  <si>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</si>
  <si>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</si>
  <si>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</si>
  <si>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</si>
  <si>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</si>
  <si>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</si>
  <si>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</si>
  <si>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</si>
  <si>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</si>
  <si>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</si>
  <si>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</si>
  <si>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</si>
  <si>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</si>
  <si>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</si>
  <si>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</si>
  <si>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</si>
  <si>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</si>
  <si>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</si>
  <si>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</si>
  <si>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</si>
  <si>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</si>
  <si>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</si>
  <si>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</si>
  <si>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</si>
  <si>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</si>
  <si>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</si>
  <si>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</si>
  <si>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</si>
  <si>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</si>
  <si>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</si>
  <si>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</si>
  <si>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</si>
  <si>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</si>
  <si>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</si>
  <si>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</si>
  <si>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</si>
  <si>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</si>
  <si>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</si>
  <si>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</si>
  <si>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</si>
  <si>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</si>
  <si>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</si>
  <si>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</si>
  <si>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</si>
  <si>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</si>
  <si>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</si>
  <si>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</si>
  <si>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</si>
  <si>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</si>
  <si>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</si>
  <si>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</si>
  <si>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</si>
  <si>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</si>
  <si>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</si>
  <si>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</si>
  <si>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</si>
  <si>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</si>
  <si>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</si>
  <si>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</si>
  <si>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</si>
  <si>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</si>
  <si>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</si>
  <si>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</si>
  <si>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</si>
  <si>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</si>
  <si>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</si>
  <si>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</si>
  <si>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</si>
  <si>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</si>
  <si>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</si>
  <si>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</si>
  <si>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</si>
  <si>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</si>
  <si>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</si>
  <si>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</si>
  <si>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</si>
  <si>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</si>
  <si>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</si>
  <si>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</si>
  <si>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</si>
  <si>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</si>
  <si>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</si>
  <si>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</si>
  <si>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</si>
  <si>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</si>
  <si>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</si>
  <si>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</si>
  <si>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</si>
  <si>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</si>
  <si>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</si>
  <si>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</si>
  <si>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</si>
  <si>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</si>
  <si>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</si>
  <si>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</si>
  <si>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</si>
  <si>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</si>
  <si>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</si>
  <si>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</si>
  <si>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</si>
  <si>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</si>
  <si>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</si>
  <si>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</si>
  <si>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</si>
  <si>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</si>
  <si>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</si>
  <si>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</si>
  <si>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</si>
  <si>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</si>
  <si>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</si>
  <si>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</si>
  <si>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</si>
  <si>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</si>
  <si>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</si>
  <si>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</si>
  <si>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</si>
  <si>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</si>
  <si>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</si>
  <si>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</si>
  <si>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</si>
  <si>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</si>
  <si>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</si>
  <si>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</si>
  <si>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</si>
  <si>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</si>
  <si>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</si>
  <si>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</si>
  <si>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</si>
  <si>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</si>
  <si>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</si>
  <si>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</si>
  <si>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</si>
  <si>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</si>
  <si>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</si>
  <si>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</si>
  <si>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</si>
  <si>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</si>
  <si>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</si>
  <si>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</si>
  <si>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</si>
  <si>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</si>
  <si>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</si>
  <si>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</si>
  <si>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</si>
  <si>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</si>
  <si>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</si>
  <si>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</si>
  <si>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</si>
  <si>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</si>
  <si>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</si>
  <si>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</si>
  <si>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</si>
  <si>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</si>
  <si>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</si>
  <si>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</si>
  <si>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</si>
  <si>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</si>
  <si>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</si>
  <si>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</si>
  <si>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</si>
  <si>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</si>
  <si>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</si>
  <si>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</si>
  <si>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</si>
  <si>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</si>
  <si>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</si>
  <si>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</si>
  <si>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</si>
  <si>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</si>
  <si>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</si>
  <si>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</si>
  <si>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</si>
  <si>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</si>
  <si>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</si>
  <si>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</si>
  <si>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</si>
  <si>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</si>
  <si>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</si>
  <si>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</si>
  <si>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</si>
  <si>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</si>
  <si>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</si>
  <si>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</si>
  <si>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</si>
  <si>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</si>
  <si>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</si>
  <si>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</si>
  <si>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</si>
  <si>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</si>
  <si>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</si>
  <si>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</si>
  <si>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</si>
  <si>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</si>
  <si>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</si>
  <si>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</si>
  <si>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</si>
  <si>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</si>
  <si>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</si>
  <si>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</si>
  <si>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</si>
  <si>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</si>
  <si>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</si>
  <si>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</si>
  <si>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</si>
  <si>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</si>
  <si>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</si>
  <si>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</si>
  <si>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</si>
  <si>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</si>
  <si>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</si>
  <si>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</si>
  <si>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</si>
  <si>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</si>
  <si>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</si>
  <si>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</si>
  <si>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</si>
  <si>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</si>
  <si>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</si>
  <si>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</si>
  <si>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</si>
  <si>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</si>
  <si>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</si>
  <si>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</si>
  <si>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</si>
  <si>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</si>
  <si>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</si>
  <si>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</si>
  <si>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</si>
  <si>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</si>
  <si>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</si>
  <si>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</si>
  <si>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</si>
  <si>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</si>
  <si>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</si>
  <si>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</si>
  <si>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</si>
  <si>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</si>
  <si>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</si>
  <si>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</si>
  <si>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</si>
  <si>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</si>
  <si>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</si>
  <si>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</si>
  <si>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</si>
  <si>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</si>
  <si>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</si>
  <si>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</si>
  <si>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</si>
  <si>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</si>
  <si>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</si>
  <si>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</si>
  <si>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</si>
  <si>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</si>
  <si>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</si>
  <si>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</si>
  <si>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</si>
  <si>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</si>
  <si>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</si>
  <si>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</si>
  <si>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</si>
  <si>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</si>
  <si>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</si>
  <si>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</si>
  <si>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</si>
  <si>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</si>
  <si>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</si>
  <si>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</si>
  <si>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</si>
  <si>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</si>
  <si>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</si>
  <si>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</si>
  <si>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</si>
  <si>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</si>
  <si>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</si>
  <si>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</si>
  <si>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</si>
  <si>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</si>
  <si>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</si>
  <si>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</si>
  <si>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</si>
  <si>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</si>
  <si>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</si>
  <si>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</si>
  <si>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</si>
  <si>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</si>
  <si>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</si>
  <si>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</si>
  <si>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</si>
  <si>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</si>
  <si>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</si>
  <si>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</si>
  <si>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</si>
  <si>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</si>
  <si>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</si>
  <si>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</si>
  <si>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</si>
  <si>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</si>
  <si>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</si>
  <si>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</si>
  <si>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</si>
  <si>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</si>
  <si>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</si>
  <si>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</si>
  <si>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</si>
  <si>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</si>
  <si>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</si>
  <si>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</si>
  <si>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</si>
  <si>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</si>
  <si>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</si>
  <si>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</si>
  <si>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</si>
  <si>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</si>
  <si>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</si>
  <si>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</si>
  <si>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</si>
  <si>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</si>
  <si>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</si>
  <si>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</si>
  <si>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</si>
  <si>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</si>
  <si>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</si>
  <si>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</si>
  <si>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</si>
  <si>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</si>
  <si>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</si>
  <si>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</si>
  <si>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</si>
  <si>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</si>
  <si>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</si>
  <si>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</si>
  <si>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</si>
  <si>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</si>
  <si>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</si>
  <si>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</si>
  <si>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</si>
  <si>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</si>
  <si>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</si>
  <si>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</si>
  <si>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</si>
  <si>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</si>
  <si>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</si>
  <si>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</si>
  <si>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</si>
  <si>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</si>
  <si>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</si>
  <si>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</si>
  <si>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</si>
  <si>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</si>
  <si>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</si>
  <si>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</si>
  <si>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</si>
  <si>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</si>
  <si>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</si>
  <si>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</si>
  <si>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</si>
  <si>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</si>
  <si>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</si>
  <si>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</si>
  <si>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</si>
  <si>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</si>
  <si>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</si>
  <si>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</si>
  <si>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</si>
  <si>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</si>
  <si>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</si>
  <si>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</si>
  <si>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</si>
  <si>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</si>
  <si>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</si>
  <si>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</si>
  <si>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</si>
  <si>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</si>
  <si>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</si>
  <si>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</si>
  <si>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</si>
  <si>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</si>
  <si>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</si>
  <si>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</si>
  <si>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</si>
  <si>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</si>
  <si>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</si>
  <si>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</si>
  <si>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</si>
  <si>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</si>
  <si>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</si>
  <si>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</si>
  <si>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</si>
  <si>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</si>
  <si>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</si>
  <si>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</si>
  <si>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</si>
  <si>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</si>
  <si>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</si>
  <si>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</si>
  <si>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</si>
  <si>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</si>
  <si>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</si>
  <si>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</si>
  <si>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</si>
  <si>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</si>
  <si>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</si>
  <si>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</si>
  <si>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</si>
  <si>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</si>
  <si>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</si>
  <si>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</si>
  <si>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</si>
  <si>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</si>
  <si>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</si>
  <si>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</si>
  <si>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</si>
  <si>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</si>
  <si>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</si>
  <si>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</si>
  <si>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</si>
  <si>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</si>
  <si>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</si>
  <si>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</si>
  <si>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</si>
  <si>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</si>
  <si>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</si>
  <si>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</si>
  <si>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</si>
  <si>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</si>
  <si>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</si>
  <si>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</si>
  <si>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</si>
  <si>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</si>
  <si>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</si>
  <si>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</si>
  <si>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</si>
  <si>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</si>
  <si>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</si>
  <si>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</si>
  <si>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</si>
  <si>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</si>
  <si>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</si>
  <si>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</si>
  <si>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</si>
  <si>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</si>
  <si>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</si>
  <si>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</si>
  <si>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</si>
  <si>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</si>
  <si>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</si>
  <si>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</si>
  <si>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</si>
  <si>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</si>
  <si>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</si>
  <si>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</si>
  <si>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</si>
  <si>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</si>
  <si>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</si>
  <si>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</si>
  <si>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</si>
  <si>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</si>
  <si>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</si>
  <si>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</si>
  <si>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</si>
  <si>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</si>
  <si>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</si>
  <si>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</si>
  <si>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</si>
  <si>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</si>
  <si>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</si>
  <si>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</si>
  <si>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</si>
  <si>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</si>
  <si>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</si>
  <si>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</si>
  <si>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</si>
  <si>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</si>
  <si>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</si>
  <si>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</si>
  <si>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</si>
  <si>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</si>
  <si>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</si>
  <si>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</si>
  <si>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</si>
  <si>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</si>
  <si>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</si>
  <si>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</si>
  <si>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</si>
  <si>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</si>
  <si>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</si>
  <si>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</si>
  <si>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</si>
  <si>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</si>
  <si>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</si>
  <si>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</si>
  <si>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</si>
  <si>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</si>
  <si>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</si>
  <si>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</si>
  <si>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</si>
  <si>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</si>
  <si>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</si>
  <si>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</si>
  <si>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</si>
  <si>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</si>
  <si>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</si>
  <si>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</si>
  <si>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</si>
  <si>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</si>
  <si>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</si>
  <si>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</si>
  <si>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</si>
  <si>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</si>
  <si>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</si>
  <si>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</si>
  <si>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</si>
  <si>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</si>
  <si>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</si>
  <si>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</si>
  <si>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</si>
  <si>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</si>
  <si>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</si>
  <si>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</si>
  <si>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</si>
  <si>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</si>
  <si>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</si>
  <si>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</si>
  <si>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</si>
  <si>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</si>
  <si>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</si>
  <si>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</si>
  <si>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</si>
  <si>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</si>
  <si>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</si>
  <si>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</si>
  <si>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</si>
  <si>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</si>
  <si>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</si>
  <si>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</si>
  <si>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</si>
  <si>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</si>
  <si>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</si>
  <si>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</si>
  <si>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</si>
  <si>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</si>
  <si>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</si>
  <si>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</si>
  <si>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</si>
  <si>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</si>
  <si>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</si>
  <si>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</si>
  <si>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</si>
  <si>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</si>
  <si>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</si>
  <si>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</si>
  <si>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</si>
  <si>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</si>
  <si>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</si>
  <si>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</si>
  <si>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</si>
  <si>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</si>
  <si>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</si>
  <si>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</si>
  <si>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</si>
  <si>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</si>
  <si>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</si>
  <si>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</si>
  <si>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</si>
  <si>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</si>
  <si>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</si>
  <si>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</si>
  <si>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</si>
  <si>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</si>
  <si>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</si>
  <si>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</si>
  <si>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</si>
  <si>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</si>
  <si>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</si>
  <si>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</si>
  <si>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</si>
  <si>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</si>
  <si>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</si>
  <si>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</si>
  <si>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</si>
  <si>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</si>
  <si>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</si>
  <si>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</si>
  <si>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</si>
  <si>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</si>
  <si>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</si>
  <si>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</si>
  <si>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</si>
  <si>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</si>
  <si>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</si>
  <si>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</si>
  <si>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</si>
  <si>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</si>
  <si>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</si>
  <si>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</si>
  <si>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</si>
  <si>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</si>
  <si>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</si>
  <si>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</si>
  <si>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</si>
  <si>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</si>
  <si>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</si>
  <si>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</si>
  <si>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</si>
  <si>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</si>
  <si>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</si>
  <si>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</si>
  <si>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</si>
  <si>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</si>
  <si>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</si>
  <si>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</si>
  <si>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</si>
  <si>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</si>
  <si>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</si>
  <si>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</si>
  <si>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</si>
  <si>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</si>
  <si>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</si>
  <si>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</si>
  <si>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</si>
  <si>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</si>
  <si>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</si>
  <si>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</si>
  <si>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</si>
  <si>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</si>
  <si>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</si>
  <si>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</si>
  <si>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</si>
  <si>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</si>
  <si>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</si>
  <si>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</si>
  <si>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</si>
  <si>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</si>
  <si>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</si>
  <si>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</si>
  <si>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</si>
  <si>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</si>
  <si>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</si>
  <si>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</si>
  <si>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</si>
  <si>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</si>
  <si>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</si>
  <si>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</si>
  <si>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</si>
  <si>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</si>
  <si>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</si>
  <si>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</si>
  <si>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</si>
  <si>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</si>
  <si>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</si>
  <si>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</si>
  <si>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</si>
  <si>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</si>
  <si>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</si>
  <si>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</si>
  <si>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</si>
  <si>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</si>
  <si>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</si>
  <si>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</si>
  <si>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</si>
  <si>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</si>
  <si>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</si>
  <si>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</si>
  <si>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</si>
  <si>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</si>
  <si>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</si>
  <si>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</si>
  <si>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</si>
  <si>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</si>
  <si>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</si>
  <si>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</si>
  <si>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</si>
  <si>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</si>
  <si>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</si>
  <si>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</si>
  <si>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</si>
  <si>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</si>
  <si>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</si>
  <si>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</si>
  <si>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</si>
  <si>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</si>
  <si>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</si>
  <si>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</si>
  <si>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</si>
  <si>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</si>
  <si>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</si>
  <si>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</si>
  <si>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</si>
  <si>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</si>
  <si>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</si>
  <si>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</si>
  <si>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</si>
  <si>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</si>
  <si>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</si>
  <si>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</si>
  <si>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</si>
  <si>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</si>
  <si>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</si>
  <si>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</si>
  <si>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</si>
  <si>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</si>
  <si>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</si>
  <si>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</si>
  <si>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</si>
  <si>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</si>
  <si>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</si>
  <si>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</si>
  <si>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</si>
  <si>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</si>
  <si>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</si>
  <si>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</si>
  <si>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</si>
  <si>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</si>
  <si>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</si>
  <si>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</si>
  <si>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</si>
  <si>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</si>
  <si>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</si>
  <si>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</si>
  <si>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</si>
  <si>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</si>
  <si>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</si>
  <si>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</si>
  <si>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</si>
  <si>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</si>
  <si>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</si>
  <si>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</si>
  <si>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</si>
  <si>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</si>
  <si>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</si>
  <si>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</si>
  <si>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</si>
  <si>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</si>
  <si>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</si>
  <si>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</si>
  <si>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</si>
  <si>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</si>
  <si>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</si>
  <si>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</si>
  <si>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</si>
  <si>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</si>
  <si>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</si>
  <si>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</si>
  <si>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</si>
  <si>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</si>
  <si>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</si>
  <si>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</si>
  <si>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</si>
  <si>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</si>
  <si>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</si>
  <si>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</si>
  <si>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</si>
  <si>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</si>
  <si>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</si>
  <si>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</si>
  <si>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</si>
  <si>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</si>
  <si>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</si>
  <si>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</si>
  <si>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</si>
  <si>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</si>
  <si>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</si>
  <si>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</si>
  <si>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</si>
  <si>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</si>
  <si>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</si>
  <si>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</si>
  <si>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</si>
  <si>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</si>
  <si>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</si>
  <si>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</si>
  <si>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</si>
  <si>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</si>
  <si>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</si>
  <si>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</si>
  <si>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</si>
  <si>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</si>
  <si>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</si>
  <si>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</si>
  <si>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</si>
  <si>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</si>
  <si>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</si>
  <si>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</si>
  <si>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</si>
  <si>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</si>
  <si>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</si>
  <si>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</si>
  <si>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</si>
  <si>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</si>
  <si>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</si>
  <si>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</si>
  <si>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</si>
  <si>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</si>
  <si>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</si>
  <si>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</si>
  <si>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</si>
  <si>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</si>
  <si>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</si>
  <si>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</si>
  <si>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</si>
  <si>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</si>
  <si>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</si>
  <si>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</si>
  <si>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</si>
  <si>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</si>
  <si>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</si>
  <si>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</si>
  <si>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</si>
  <si>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</si>
  <si>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</si>
  <si>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</si>
  <si>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</si>
  <si>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</si>
  <si>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</si>
  <si>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</si>
  <si>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</si>
  <si>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</si>
  <si>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</si>
  <si>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</si>
  <si>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</si>
  <si>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</si>
  <si>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</si>
  <si>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</si>
  <si>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</si>
  <si>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</si>
  <si>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</si>
  <si>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</si>
  <si>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</si>
  <si>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</si>
  <si>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</si>
  <si>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</si>
  <si>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</si>
  <si>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</si>
  <si>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</si>
  <si>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</si>
  <si>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</si>
  <si>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</si>
  <si>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</si>
  <si>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</si>
  <si>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</si>
  <si>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</si>
  <si>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</si>
  <si>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</si>
  <si>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</si>
  <si>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</si>
  <si>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</si>
  <si>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</si>
  <si>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</si>
  <si>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</si>
  <si>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</si>
  <si>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</si>
  <si>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</si>
  <si>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</si>
  <si>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</si>
  <si>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</si>
  <si>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</si>
  <si>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</si>
  <si>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</si>
  <si>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</si>
  <si>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</si>
  <si>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</si>
  <si>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</si>
  <si>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</si>
  <si>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</si>
  <si>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</si>
  <si>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</si>
  <si>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</si>
  <si>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</si>
  <si>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</si>
  <si>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</si>
  <si>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</si>
  <si>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</si>
  <si>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</si>
  <si>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</si>
  <si>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</si>
  <si>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</si>
  <si>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</si>
  <si>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</si>
  <si>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</si>
  <si>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</si>
  <si>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</si>
  <si>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</si>
  <si>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</si>
  <si>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</si>
  <si>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</si>
  <si>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</si>
  <si>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</si>
  <si>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</si>
  <si>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</si>
  <si>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</si>
  <si>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</si>
  <si>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</si>
  <si>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</si>
  <si>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</si>
  <si>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</si>
  <si>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</si>
  <si>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</si>
  <si>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</si>
  <si>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</si>
  <si>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</si>
  <si>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</si>
  <si>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</si>
  <si>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</si>
  <si>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</si>
  <si>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</si>
  <si>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</si>
  <si>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</si>
  <si>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</si>
  <si>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</si>
  <si>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</si>
  <si>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</si>
  <si>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</si>
  <si>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</si>
  <si>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</si>
  <si>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</si>
  <si>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</si>
  <si>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</si>
  <si>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</si>
  <si>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</si>
  <si>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</si>
  <si>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</si>
  <si>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</si>
  <si>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</si>
  <si>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</si>
  <si>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</si>
  <si>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</si>
  <si>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</si>
  <si>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</si>
  <si>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</si>
  <si>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</si>
  <si>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</si>
  <si>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</si>
  <si>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</si>
  <si>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</si>
  <si>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</si>
  <si>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</si>
  <si>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</si>
  <si>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</si>
  <si>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</si>
  <si>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</si>
  <si>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</si>
  <si>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</si>
  <si>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</si>
  <si>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</si>
  <si>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</si>
  <si>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</si>
  <si>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</si>
  <si>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</si>
  <si>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</si>
  <si>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</si>
  <si>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</si>
  <si>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</si>
  <si>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</si>
  <si>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</si>
  <si>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</si>
  <si>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</si>
  <si>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</si>
  <si>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</si>
  <si>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</si>
  <si>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</si>
  <si>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</si>
  <si>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</si>
  <si>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</si>
  <si>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</si>
  <si>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</si>
  <si>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</si>
  <si>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</si>
  <si>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</si>
  <si>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</si>
  <si>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</si>
  <si>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</si>
  <si>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</si>
  <si>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</si>
  <si>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</si>
  <si>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</si>
  <si>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</si>
  <si>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</si>
  <si>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</si>
  <si>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</si>
  <si>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</si>
  <si>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</si>
  <si>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</si>
  <si>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</si>
  <si>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</si>
  <si>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</si>
  <si>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</si>
  <si>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</si>
  <si>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</si>
  <si>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</si>
  <si>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</si>
  <si>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</si>
  <si>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</si>
  <si>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</si>
  <si>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</si>
  <si>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</si>
  <si>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</si>
  <si>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</si>
  <si>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</si>
  <si>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</si>
  <si>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</si>
  <si>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</si>
  <si>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</si>
  <si>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</si>
  <si>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</si>
  <si>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</si>
  <si>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</si>
  <si>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</si>
  <si>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</si>
  <si>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</si>
  <si>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</si>
  <si>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</si>
  <si>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</si>
  <si>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</si>
  <si>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</si>
  <si>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</si>
  <si>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</si>
  <si>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</si>
  <si>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</si>
  <si>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</si>
  <si>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</si>
  <si>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</si>
  <si>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</si>
  <si>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</si>
  <si>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</si>
  <si>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</si>
  <si>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</si>
  <si>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</si>
  <si>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</si>
  <si>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</si>
  <si>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</si>
  <si>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</si>
  <si>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</si>
  <si>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</si>
  <si>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</si>
  <si>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</si>
  <si>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</si>
  <si>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</si>
  <si>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</si>
  <si>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</si>
  <si>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</si>
  <si>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</si>
  <si>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</si>
  <si>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</si>
  <si>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</si>
  <si>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</si>
  <si>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</si>
  <si>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</si>
  <si>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</si>
  <si>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</si>
  <si>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</si>
  <si>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</si>
  <si>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</si>
  <si>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</si>
  <si>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</si>
  <si>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</si>
  <si>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</si>
  <si>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</si>
  <si>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</si>
  <si>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</si>
  <si>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</si>
  <si>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</si>
  <si>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</si>
  <si>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</si>
  <si>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</si>
  <si>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</si>
  <si>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</si>
  <si>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</si>
  <si>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</si>
  <si>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</si>
  <si>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</si>
  <si>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</si>
  <si>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</si>
  <si>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</si>
  <si>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</si>
  <si>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</si>
  <si>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</si>
  <si>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</si>
  <si>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</si>
  <si>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</si>
  <si>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</si>
  <si>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</si>
  <si>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</si>
  <si>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</si>
  <si>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</si>
  <si>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</si>
  <si>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</si>
  <si>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</si>
  <si>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</si>
  <si>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</si>
  <si>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</si>
  <si>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</si>
  <si>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</si>
  <si>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</si>
  <si>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</si>
  <si>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</si>
  <si>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</si>
  <si>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</si>
  <si>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</si>
  <si>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</si>
  <si>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</si>
  <si>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</si>
  <si>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</si>
  <si>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</si>
  <si>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</si>
  <si>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</si>
  <si>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</si>
  <si>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</si>
  <si>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</si>
  <si>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</si>
  <si>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</si>
  <si>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</si>
  <si>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</si>
  <si>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</si>
  <si>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</si>
  <si>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</si>
  <si>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</si>
  <si>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</si>
  <si>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</si>
  <si>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</si>
  <si>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</si>
  <si>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</si>
  <si>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</si>
  <si>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</si>
  <si>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</si>
  <si>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</si>
  <si>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</si>
  <si>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</si>
  <si>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</si>
  <si>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</si>
  <si>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</si>
  <si>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</si>
  <si>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</si>
  <si>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</si>
  <si>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</si>
  <si>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</si>
  <si>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</si>
  <si>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</si>
  <si>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</si>
  <si>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</si>
  <si>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</si>
  <si>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</si>
  <si>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</si>
  <si>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</si>
  <si>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</si>
  <si>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</si>
  <si>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</si>
  <si>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</si>
  <si>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</si>
  <si>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</si>
  <si>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</si>
  <si>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</si>
  <si>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</si>
  <si>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</si>
  <si>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</si>
  <si>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</si>
  <si>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</si>
  <si>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</si>
  <si>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</si>
  <si>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</si>
  <si>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</si>
  <si>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</si>
  <si>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</si>
  <si>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</si>
  <si>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</si>
  <si>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</si>
  <si>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</si>
  <si>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</si>
  <si>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</si>
  <si>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</si>
  <si>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</si>
  <si>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</si>
  <si>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</si>
  <si>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</si>
  <si>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</si>
  <si>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</si>
  <si>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</si>
  <si>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</si>
  <si>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</si>
  <si>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</si>
  <si>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</si>
  <si>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</si>
  <si>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</si>
  <si>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</si>
  <si>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</si>
  <si>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</si>
  <si>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</si>
  <si>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</si>
  <si>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</si>
  <si>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</si>
  <si>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</si>
  <si>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</si>
  <si>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</si>
  <si>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</si>
  <si>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</si>
  <si>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</si>
  <si>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</si>
  <si>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</si>
  <si>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</si>
  <si>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</si>
  <si>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</si>
  <si>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</si>
  <si>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</si>
  <si>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</si>
  <si>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</si>
  <si>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</si>
  <si>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</si>
  <si>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</si>
  <si>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</si>
  <si>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</si>
  <si>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</si>
  <si>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</si>
  <si>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</si>
  <si>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</si>
  <si>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</si>
  <si>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</si>
  <si>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</si>
  <si>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</si>
  <si>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</si>
  <si>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</si>
  <si>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</si>
  <si>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</si>
  <si>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</si>
  <si>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</si>
  <si>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</si>
  <si>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</si>
  <si>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</si>
  <si>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</si>
  <si>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</si>
  <si>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</si>
  <si>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</si>
  <si>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</si>
  <si>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</si>
  <si>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</si>
  <si>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</si>
  <si>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</si>
  <si>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</si>
  <si>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</si>
  <si>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</si>
  <si>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</si>
  <si>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</si>
  <si>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</si>
  <si>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</si>
  <si>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</si>
  <si>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</si>
  <si>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</si>
  <si>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</si>
  <si>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</si>
  <si>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</si>
  <si>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</si>
  <si>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</si>
  <si>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</si>
  <si>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</si>
  <si>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</si>
  <si>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</si>
  <si>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</si>
  <si>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</si>
  <si>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</si>
  <si>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</si>
  <si>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</si>
  <si>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</si>
  <si>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</si>
  <si>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</si>
  <si>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</si>
  <si>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</si>
  <si>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</si>
  <si>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</si>
  <si>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</si>
  <si>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</si>
  <si>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</si>
  <si>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</si>
  <si>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</si>
  <si>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</si>
  <si>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</si>
  <si>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</si>
  <si>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</si>
  <si>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</si>
  <si>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</si>
  <si>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</si>
  <si>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</si>
  <si>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</si>
  <si>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</si>
  <si>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</si>
  <si>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</si>
  <si>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</si>
  <si>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</si>
  <si>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</si>
  <si>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</si>
  <si>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</si>
  <si>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</si>
  <si>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</si>
  <si>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</si>
  <si>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</si>
  <si>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</si>
  <si>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</si>
  <si>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</si>
  <si>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</si>
  <si>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</si>
  <si>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</si>
  <si>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</si>
  <si>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</si>
  <si>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</si>
  <si>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</si>
  <si>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</si>
  <si>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</si>
  <si>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</si>
  <si>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</si>
  <si>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</si>
  <si>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</si>
  <si>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</si>
  <si>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</si>
  <si>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</si>
  <si>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</si>
  <si>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</si>
  <si>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</si>
  <si>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</si>
  <si>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</si>
  <si>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</si>
  <si>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</si>
  <si>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</si>
  <si>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</si>
  <si>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</si>
  <si>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</si>
  <si>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</si>
  <si>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</si>
  <si>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</si>
  <si>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</si>
  <si>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</si>
  <si>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</si>
  <si>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</si>
  <si>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</si>
  <si>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</si>
  <si>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</si>
  <si>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</si>
  <si>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</si>
  <si>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</si>
  <si>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</si>
  <si>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</si>
  <si>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</si>
  <si>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</si>
  <si>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</si>
  <si>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</si>
  <si>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</si>
  <si>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</si>
  <si>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</si>
  <si>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</si>
  <si>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</si>
  <si>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</si>
  <si>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</si>
  <si>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</si>
  <si>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</si>
  <si>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</si>
  <si>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</si>
  <si>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</si>
  <si>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</si>
  <si>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</si>
  <si>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</si>
  <si>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</si>
  <si>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</si>
  <si>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</si>
  <si>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</si>
  <si>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</si>
  <si>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</si>
  <si>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</si>
  <si>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</si>
  <si>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</si>
  <si>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</si>
  <si>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</si>
  <si>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</si>
  <si>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</si>
  <si>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</si>
  <si>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</si>
  <si>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</si>
  <si>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</si>
  <si>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</si>
  <si>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</si>
  <si>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</si>
  <si>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</si>
  <si>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</si>
  <si>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</si>
  <si>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</si>
  <si>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</si>
  <si>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</si>
  <si>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</si>
  <si>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</si>
  <si>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</si>
  <si>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</si>
  <si>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</si>
  <si>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</si>
  <si>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</si>
  <si>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</si>
  <si>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</si>
  <si>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</si>
  <si>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</si>
  <si>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</si>
  <si>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</si>
  <si>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</si>
  <si>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</si>
  <si>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</si>
  <si>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</si>
  <si>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</si>
  <si>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</si>
  <si>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</si>
  <si>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</si>
  <si>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</si>
  <si>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</si>
  <si>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</si>
  <si>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</si>
  <si>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</si>
  <si>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</si>
  <si>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</si>
  <si>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</si>
  <si>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</si>
  <si>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</si>
  <si>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</si>
  <si>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</si>
  <si>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</si>
  <si>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</si>
  <si>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</si>
  <si>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</si>
  <si>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</si>
  <si>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</si>
  <si>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</si>
  <si>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</si>
  <si>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</si>
  <si>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</si>
  <si>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</si>
  <si>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</si>
  <si>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</si>
  <si>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</si>
  <si>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</si>
  <si>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</si>
  <si>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</si>
  <si>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</si>
  <si>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</si>
  <si>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</si>
  <si>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</si>
  <si>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</si>
  <si>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</si>
  <si>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</si>
  <si>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</si>
  <si>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</si>
  <si>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</si>
  <si>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</si>
  <si>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</si>
  <si>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</si>
  <si>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</si>
  <si>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</si>
  <si>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</si>
  <si>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</si>
  <si>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</si>
  <si>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</si>
  <si>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</si>
  <si>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</si>
  <si>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</si>
  <si>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</si>
  <si>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</si>
  <si>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</si>
  <si>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</si>
  <si>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</si>
  <si>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</si>
  <si>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</si>
  <si>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</si>
  <si>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</si>
  <si>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</si>
  <si>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</si>
  <si>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</si>
  <si>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</si>
  <si>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</si>
  <si>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</si>
  <si>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</si>
  <si>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</si>
  <si>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</si>
  <si>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</si>
  <si>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</si>
  <si>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</si>
  <si>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</si>
  <si>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</si>
  <si>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</si>
  <si>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</si>
  <si>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</si>
  <si>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</si>
  <si>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</si>
  <si>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</si>
  <si>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</si>
  <si>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</si>
  <si>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</si>
  <si>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</si>
  <si>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</si>
  <si>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</si>
  <si>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</si>
  <si>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</si>
  <si>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</si>
  <si>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</si>
  <si>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</si>
  <si>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</si>
  <si>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</si>
  <si>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</si>
  <si>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</si>
  <si>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</si>
  <si>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</si>
  <si>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</si>
  <si>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</si>
  <si>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</si>
  <si>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</si>
  <si>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</si>
  <si>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</si>
  <si>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</si>
  <si>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</si>
  <si>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</si>
  <si>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</si>
  <si>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</si>
  <si>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</si>
  <si>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</si>
  <si>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</si>
  <si>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</si>
  <si>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</si>
  <si>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</si>
  <si>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</si>
  <si>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</si>
  <si>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</si>
  <si>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</si>
  <si>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</si>
  <si>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</si>
  <si>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</si>
  <si>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</si>
  <si>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</si>
  <si>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</si>
  <si>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</si>
  <si>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</si>
  <si>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</si>
  <si>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</si>
  <si>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</si>
  <si>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</si>
  <si>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</si>
  <si>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</si>
  <si>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</si>
  <si>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</si>
  <si>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</si>
  <si>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</si>
  <si>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</si>
  <si>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</si>
  <si>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</si>
  <si>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</si>
  <si>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</si>
  <si>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</si>
  <si>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</si>
  <si>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</si>
  <si>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</si>
  <si>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</si>
  <si>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</si>
  <si>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</si>
  <si>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</si>
  <si>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</si>
  <si>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</si>
  <si>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</si>
  <si>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</si>
  <si>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</si>
  <si>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</si>
  <si>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</si>
  <si>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</si>
  <si>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</si>
  <si>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</si>
  <si>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</si>
  <si>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</si>
  <si>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</si>
  <si>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</si>
  <si>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</si>
  <si>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</si>
  <si>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</si>
  <si>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</si>
  <si>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</si>
  <si>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</si>
  <si>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</si>
  <si>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</si>
  <si>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</si>
  <si>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</si>
  <si>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</si>
  <si>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</si>
  <si>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</si>
  <si>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</si>
  <si>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</si>
  <si>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</si>
  <si>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</si>
  <si>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</si>
  <si>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</si>
  <si>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</si>
  <si>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</si>
  <si>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</si>
  <si>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</si>
  <si>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</si>
  <si>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</si>
  <si>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</si>
  <si>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</si>
  <si>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</si>
  <si>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</si>
  <si>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</si>
  <si>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</si>
  <si>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</si>
  <si>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</si>
  <si>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</si>
  <si>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</si>
  <si>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</si>
  <si>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</si>
  <si>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</si>
  <si>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</si>
  <si>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</si>
  <si>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</si>
  <si>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</si>
  <si>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</si>
  <si>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</si>
  <si>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</si>
  <si>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</si>
  <si>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</si>
  <si>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</si>
  <si>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</si>
  <si>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</si>
  <si>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</si>
  <si>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</si>
  <si>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</si>
  <si>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</si>
  <si>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</si>
  <si>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</si>
  <si>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</si>
  <si>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</si>
  <si>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</si>
  <si>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</si>
  <si>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</si>
  <si>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</si>
  <si>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</si>
  <si>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</si>
  <si>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</si>
  <si>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</si>
  <si>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</si>
  <si>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</si>
  <si>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</si>
  <si>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</si>
  <si>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</si>
  <si>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</si>
  <si>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</si>
  <si>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</si>
  <si>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</si>
  <si>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</si>
  <si>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</si>
  <si>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</si>
  <si>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</si>
  <si>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</si>
  <si>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</si>
  <si>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</si>
  <si>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</si>
  <si>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</si>
  <si>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</si>
  <si>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</si>
  <si>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</si>
  <si>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</si>
  <si>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</si>
  <si>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</si>
  <si>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</si>
  <si>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</si>
  <si>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</si>
  <si>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</si>
  <si>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</si>
  <si>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</si>
  <si>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</si>
  <si>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</si>
  <si>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</si>
  <si>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</si>
  <si>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</si>
  <si>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</si>
  <si>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</si>
  <si>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</si>
  <si>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</si>
  <si>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</si>
  <si>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</si>
  <si>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</si>
  <si>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</si>
  <si>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</si>
  <si>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</si>
  <si>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</si>
  <si>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</si>
  <si>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</si>
  <si>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</si>
  <si>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</si>
  <si>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</si>
  <si>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</si>
  <si>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</si>
  <si>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</si>
  <si>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</si>
  <si>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</si>
  <si>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</si>
  <si>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</si>
  <si>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</si>
  <si>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</si>
  <si>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</si>
  <si>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</si>
  <si>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</si>
  <si>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</si>
  <si>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</si>
  <si>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</si>
  <si>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</si>
  <si>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</si>
  <si>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</si>
  <si>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</si>
  <si>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</si>
  <si>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</si>
  <si>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</si>
  <si>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</si>
  <si>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</si>
  <si>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</si>
  <si>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</si>
  <si>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</si>
  <si>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</si>
  <si>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</si>
  <si>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</si>
  <si>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</si>
  <si>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</si>
  <si>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</si>
  <si>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</si>
  <si>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</si>
  <si>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</si>
  <si>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</si>
  <si>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</si>
  <si>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</si>
  <si>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</si>
  <si>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</si>
  <si>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</si>
  <si>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</si>
  <si>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</si>
  <si>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</si>
  <si>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</si>
  <si>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</si>
  <si>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</si>
  <si>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</si>
  <si>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</si>
  <si>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</si>
  <si>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</si>
  <si>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</si>
  <si>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</si>
  <si>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</si>
  <si>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</si>
  <si>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</si>
  <si>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</si>
  <si>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</si>
  <si>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</si>
  <si>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</si>
  <si>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</si>
  <si>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</si>
  <si>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</si>
  <si>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</si>
  <si>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</si>
  <si>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</si>
  <si>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</si>
  <si>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</si>
  <si>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</si>
  <si>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</si>
  <si>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</si>
  <si>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</si>
  <si>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</si>
  <si>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</si>
  <si>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</si>
  <si>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</si>
  <si>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</si>
  <si>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</si>
  <si>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</si>
  <si>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</si>
  <si>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</si>
  <si>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</si>
  <si>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</si>
  <si>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</si>
  <si>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</si>
  <si>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</si>
  <si>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</si>
  <si>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</si>
  <si>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</si>
  <si>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</si>
  <si>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</si>
  <si>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</si>
  <si>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</si>
  <si>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</si>
  <si>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</si>
  <si>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</si>
  <si>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</si>
  <si>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</si>
  <si>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</si>
  <si>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</si>
  <si>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</si>
  <si>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</si>
  <si>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</si>
  <si>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</si>
  <si>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</si>
  <si>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</si>
  <si>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</si>
  <si>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</si>
  <si>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</si>
  <si>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</si>
  <si>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</si>
  <si>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</si>
  <si>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</si>
  <si>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</si>
  <si>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</si>
  <si>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</si>
  <si>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</si>
  <si>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</si>
  <si>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</si>
  <si>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</si>
  <si>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</si>
  <si>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</si>
  <si>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</si>
  <si>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</si>
  <si>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</si>
  <si>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</si>
  <si>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</si>
  <si>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</si>
  <si>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</si>
  <si>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</si>
  <si>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</si>
  <si>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</si>
  <si>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</si>
  <si>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</si>
  <si>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</si>
  <si>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</si>
  <si>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</si>
  <si>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</si>
  <si>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</si>
  <si>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</si>
  <si>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</si>
  <si>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</si>
  <si>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</si>
  <si>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</si>
  <si>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</si>
  <si>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</si>
  <si>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</si>
  <si>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</si>
  <si>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</si>
  <si>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</si>
  <si>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</si>
  <si>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</si>
  <si>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</si>
  <si>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</si>
  <si>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</si>
  <si>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</si>
  <si>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</si>
  <si>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</si>
  <si>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</si>
  <si>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</si>
  <si>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</si>
  <si>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</si>
  <si>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</si>
  <si>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</si>
  <si>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</si>
  <si>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</si>
  <si>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</si>
  <si>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</si>
  <si>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</si>
  <si>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</si>
  <si>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</si>
  <si>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</si>
  <si>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</si>
  <si>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</si>
  <si>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</si>
  <si>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</si>
  <si>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</si>
  <si>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</si>
  <si>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</si>
  <si>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</si>
  <si>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</si>
  <si>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</si>
  <si>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</si>
  <si>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</si>
  <si>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</si>
  <si>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</si>
  <si>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</si>
  <si>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</si>
  <si>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</si>
  <si>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</si>
  <si>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</si>
  <si>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</si>
  <si>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</si>
  <si>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</si>
  <si>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</si>
  <si>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</si>
  <si>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</si>
  <si>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</si>
  <si>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</si>
  <si>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</si>
  <si>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</si>
  <si>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</si>
  <si>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</si>
  <si>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</si>
  <si>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</si>
  <si>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</si>
  <si>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</si>
  <si>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</si>
  <si>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</si>
  <si>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</si>
  <si>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</si>
  <si>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</si>
  <si>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</si>
  <si>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</si>
  <si>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</si>
  <si>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</si>
  <si>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</si>
  <si>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</si>
  <si>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</si>
  <si>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</si>
  <si>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</si>
  <si>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</si>
  <si>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</si>
  <si>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</si>
  <si>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</si>
  <si>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</si>
  <si>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</si>
  <si>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</si>
  <si>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</si>
  <si>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</si>
  <si>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</si>
  <si>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</si>
  <si>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</si>
  <si>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</si>
  <si>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</si>
  <si>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</si>
  <si>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</si>
  <si>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</si>
  <si>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</si>
  <si>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</si>
  <si>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</si>
  <si>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</si>
  <si>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</si>
  <si>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</si>
  <si>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</si>
  <si>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</si>
  <si>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</si>
  <si>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</si>
  <si>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</si>
  <si>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</si>
  <si>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</si>
  <si>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</si>
  <si>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</si>
  <si>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</si>
  <si>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</si>
  <si>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</si>
  <si>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</si>
  <si>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</si>
  <si>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</si>
  <si>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</si>
  <si>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</si>
  <si>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</si>
  <si>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</si>
  <si>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</si>
  <si>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</si>
  <si>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</si>
  <si>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</si>
  <si>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</si>
  <si>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</si>
  <si>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</si>
  <si>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</si>
  <si>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</si>
  <si>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</si>
  <si>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</si>
  <si>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</si>
  <si>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</si>
  <si>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</si>
  <si>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</si>
  <si>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</si>
  <si>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</si>
  <si>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</si>
  <si>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</si>
  <si>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</si>
  <si>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</si>
  <si>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</si>
  <si>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</si>
  <si>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</si>
  <si>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</si>
  <si>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</si>
  <si>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</si>
  <si>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</si>
  <si>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</si>
  <si>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</si>
  <si>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</si>
  <si>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</si>
  <si>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</si>
  <si>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</si>
  <si>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</si>
  <si>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</si>
  <si>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</si>
  <si>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</si>
  <si>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</si>
  <si>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</si>
  <si>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</si>
  <si>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</si>
  <si>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</si>
  <si>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</si>
  <si>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</si>
  <si>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</si>
  <si>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</si>
  <si>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</si>
  <si>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</si>
  <si>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</si>
  <si>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</si>
  <si>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</si>
  <si>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</si>
  <si>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</si>
  <si>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</si>
  <si>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</si>
  <si>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</si>
  <si>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</si>
  <si>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</si>
  <si>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</si>
  <si>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</si>
  <si>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</si>
  <si>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</si>
  <si>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</si>
  <si>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</si>
  <si>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</si>
  <si>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</si>
  <si>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</si>
  <si>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</si>
  <si>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</si>
  <si>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</si>
  <si>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</si>
  <si>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</si>
  <si>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</si>
  <si>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</si>
  <si>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</si>
  <si>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</si>
  <si>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</si>
  <si>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</si>
  <si>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</si>
  <si>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</si>
  <si>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</si>
  <si>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</si>
  <si>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</si>
  <si>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</si>
  <si>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</si>
  <si>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</si>
  <si>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</si>
  <si>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</si>
  <si>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</si>
  <si>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</si>
  <si>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</si>
  <si>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</si>
  <si>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</si>
  <si>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</si>
  <si>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</si>
  <si>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</si>
  <si>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</si>
  <si>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</si>
  <si>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</si>
  <si>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</si>
  <si>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</si>
  <si>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</si>
  <si>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</si>
  <si>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</si>
  <si>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</si>
  <si>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</si>
  <si>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</si>
  <si>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</si>
  <si>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</si>
  <si>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</si>
  <si>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</si>
  <si>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</si>
  <si>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</si>
  <si>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</si>
  <si>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</si>
  <si>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</si>
  <si>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</si>
  <si>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</si>
  <si>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</si>
  <si>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</si>
  <si>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</si>
  <si>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</si>
  <si>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</si>
  <si>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</si>
  <si>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</si>
  <si>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</si>
  <si>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</si>
  <si>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</si>
  <si>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</si>
  <si>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</si>
  <si>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</si>
  <si>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</si>
  <si>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</si>
  <si>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</si>
  <si>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</si>
  <si>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</si>
  <si>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</si>
  <si>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</si>
  <si>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</si>
  <si>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</si>
  <si>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</si>
  <si>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</si>
  <si>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</si>
  <si>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</si>
  <si>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</si>
  <si>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</si>
  <si>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</si>
  <si>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</si>
  <si>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</si>
  <si>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</si>
  <si>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</si>
  <si>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</si>
  <si>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</si>
  <si>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</si>
  <si>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</si>
  <si>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</si>
  <si>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</si>
  <si>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</si>
  <si>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</si>
  <si>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</si>
  <si>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</si>
  <si>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</si>
  <si>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</si>
  <si>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</si>
  <si>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</si>
  <si>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</si>
  <si>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</si>
  <si>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</si>
  <si>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</si>
  <si>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</si>
  <si>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</si>
  <si>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</si>
  <si>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</si>
  <si>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</si>
  <si>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</si>
  <si>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</si>
  <si>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</si>
  <si>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</si>
  <si>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</si>
  <si>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</si>
  <si>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</si>
  <si>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</si>
  <si>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</si>
  <si>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</si>
  <si>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</si>
  <si>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</si>
  <si>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</si>
  <si>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</si>
  <si>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</si>
  <si>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</si>
  <si>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</si>
  <si>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</si>
  <si>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</si>
  <si>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</si>
  <si>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</si>
  <si>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</si>
  <si>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</si>
  <si>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</si>
  <si>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</si>
  <si>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</si>
  <si>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</si>
  <si>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</si>
  <si>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</si>
  <si>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</si>
  <si>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</si>
  <si>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</si>
  <si>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</si>
  <si>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</si>
  <si>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</si>
  <si>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</si>
  <si>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</si>
  <si>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</si>
  <si>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</si>
  <si>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</si>
  <si>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</si>
  <si>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</si>
  <si>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</si>
  <si>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</si>
  <si>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</si>
  <si>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</si>
  <si>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</si>
  <si>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</si>
  <si>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</si>
  <si>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</si>
  <si>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</si>
  <si>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</si>
  <si>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</si>
  <si>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</si>
  <si>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</si>
  <si>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</si>
  <si>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</si>
  <si>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</si>
  <si>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</si>
  <si>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</si>
  <si>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</si>
  <si>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</si>
  <si>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</si>
  <si>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</si>
  <si>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</si>
  <si>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</si>
  <si>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</si>
  <si>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</si>
  <si>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</si>
  <si>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</si>
  <si>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</si>
  <si>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</si>
  <si>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</si>
  <si>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</si>
  <si>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</si>
  <si>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</si>
  <si>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</si>
  <si>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</si>
  <si>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</si>
  <si>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</si>
  <si>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</si>
  <si>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</si>
  <si>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</si>
  <si>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</si>
  <si>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</si>
  <si>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</si>
  <si>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</si>
  <si>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</si>
  <si>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</si>
  <si>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</si>
  <si>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</si>
  <si>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</si>
  <si>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</si>
  <si>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</si>
  <si>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</si>
  <si>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</si>
  <si>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</si>
  <si>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</si>
  <si>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</si>
  <si>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</si>
  <si>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</si>
  <si>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</si>
  <si>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</si>
  <si>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</si>
  <si>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</si>
  <si>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</si>
  <si>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</si>
  <si>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</si>
  <si>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</si>
  <si>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</si>
  <si>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</si>
  <si>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</si>
  <si>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</si>
  <si>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</si>
  <si>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</si>
  <si>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</si>
  <si>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</si>
  <si>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</si>
  <si>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</si>
  <si>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</si>
  <si>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</si>
  <si>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</si>
  <si>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</si>
  <si>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</si>
  <si>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</si>
  <si>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</si>
  <si>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</si>
  <si>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</si>
  <si>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</si>
  <si>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</si>
  <si>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</si>
  <si>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</si>
  <si>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</si>
  <si>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</si>
  <si>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</si>
  <si>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</si>
  <si>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</si>
  <si>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</si>
  <si>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</si>
  <si>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</si>
  <si>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</si>
  <si>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</si>
  <si>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</si>
  <si>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</si>
  <si>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</si>
  <si>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</si>
  <si>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</si>
  <si>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</si>
  <si>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</si>
  <si>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</si>
  <si>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</si>
  <si>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</si>
  <si>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</si>
  <si>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</si>
  <si>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</si>
  <si>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</si>
  <si>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</si>
  <si>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</si>
  <si>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</si>
  <si>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</si>
  <si>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</si>
  <si>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</si>
  <si>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</si>
  <si>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</si>
  <si>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</si>
  <si>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</si>
  <si>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</si>
  <si>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</si>
  <si>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</si>
  <si>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</si>
  <si>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</si>
  <si>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</si>
  <si>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</si>
  <si>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</si>
  <si>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</si>
  <si>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</si>
  <si>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</si>
  <si>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</si>
  <si>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</si>
  <si>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</si>
  <si>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</si>
  <si>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</si>
  <si>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</si>
  <si>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</si>
  <si>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</si>
  <si>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</si>
  <si>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</si>
  <si>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</si>
  <si>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</si>
  <si>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</si>
  <si>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</si>
  <si>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</si>
  <si>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</si>
  <si>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</si>
  <si>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</si>
  <si>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</si>
  <si>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</si>
  <si>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</si>
  <si>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</si>
  <si>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</si>
  <si>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</si>
  <si>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</si>
  <si>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</si>
  <si>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</si>
  <si>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</si>
  <si>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</si>
  <si>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</si>
  <si>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</si>
  <si>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</si>
  <si>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</si>
  <si>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</si>
  <si>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</si>
  <si>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</si>
  <si>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</si>
  <si>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</si>
  <si>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</si>
  <si>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</si>
  <si>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</si>
  <si>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</si>
  <si>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</si>
  <si>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</si>
  <si>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</si>
  <si>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</si>
  <si>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</si>
  <si>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</si>
  <si>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</si>
  <si>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</si>
  <si>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</si>
  <si>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</si>
  <si>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</si>
  <si>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</si>
  <si>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</si>
  <si>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</si>
  <si>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</si>
  <si>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</si>
  <si>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</si>
  <si>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</si>
  <si>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</si>
  <si>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</si>
  <si>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</si>
  <si>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</si>
  <si>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</si>
  <si>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</si>
  <si>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</si>
  <si>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</si>
  <si>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</si>
  <si>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</si>
  <si>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</si>
  <si>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</si>
  <si>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</si>
  <si>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</si>
  <si>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</si>
  <si>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</si>
  <si>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</si>
  <si>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</si>
  <si>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</si>
  <si>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</si>
  <si>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</si>
  <si>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</si>
  <si>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</si>
  <si>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</si>
  <si>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</si>
  <si>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</si>
  <si>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</si>
  <si>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</si>
  <si>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</si>
  <si>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</si>
  <si>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</si>
  <si>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</si>
  <si>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</si>
  <si>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</si>
  <si>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</si>
  <si>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</si>
  <si>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</si>
  <si>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</si>
  <si>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</si>
  <si>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</si>
  <si>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</si>
  <si>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</si>
  <si>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</si>
  <si>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</si>
  <si>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</si>
  <si>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</si>
  <si>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</si>
  <si>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</si>
  <si>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</si>
  <si>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</si>
  <si>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</si>
  <si>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</si>
  <si>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</si>
  <si>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</si>
  <si>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</si>
  <si>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</si>
  <si>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</si>
  <si>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</si>
  <si>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</si>
  <si>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</si>
  <si>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</si>
  <si>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</si>
  <si>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</si>
  <si>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</si>
  <si>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</si>
  <si>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</si>
  <si>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</si>
  <si>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</si>
  <si>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</si>
  <si>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</si>
  <si>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</si>
  <si>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</si>
  <si>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</si>
  <si>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</si>
  <si>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</si>
  <si>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</si>
  <si>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</si>
  <si>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</si>
  <si>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</si>
  <si>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</si>
  <si>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</si>
  <si>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</si>
  <si>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</si>
  <si>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</si>
  <si>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</si>
  <si>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</si>
  <si>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</si>
  <si>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</si>
  <si>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</si>
  <si>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</si>
  <si>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</si>
  <si>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</si>
  <si>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</si>
  <si>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</si>
  <si>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</si>
  <si>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</si>
  <si>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</si>
  <si>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</si>
  <si>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</si>
  <si>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</si>
  <si>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</si>
  <si>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</si>
  <si>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</si>
  <si>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</si>
  <si>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</si>
  <si>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</si>
  <si>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</si>
  <si>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</si>
  <si>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</si>
  <si>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</si>
  <si>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</si>
  <si>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</si>
  <si>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</si>
  <si>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</si>
  <si>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</si>
  <si>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</si>
  <si>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</si>
  <si>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</si>
  <si>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</si>
  <si>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</si>
  <si>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</si>
  <si>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</si>
  <si>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</si>
  <si>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</si>
  <si>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</si>
  <si>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</si>
  <si>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</si>
  <si>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</si>
  <si>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</si>
  <si>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</si>
  <si>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</si>
  <si>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</si>
  <si>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</si>
  <si>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</si>
  <si>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</si>
  <si>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</si>
  <si>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</si>
  <si>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</si>
  <si>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</si>
  <si>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</si>
  <si>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</si>
  <si>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</si>
  <si>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</si>
  <si>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</si>
  <si>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</si>
  <si>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</si>
  <si>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</si>
  <si>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</si>
  <si>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</si>
  <si>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</si>
  <si>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</si>
  <si>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</si>
  <si>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</si>
  <si>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</si>
  <si>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</si>
  <si>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</si>
  <si>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</si>
  <si>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</si>
  <si>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</si>
  <si>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</si>
  <si>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</si>
  <si>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</si>
  <si>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</si>
  <si>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</si>
  <si>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</si>
  <si>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</si>
  <si>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</si>
  <si>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</si>
  <si>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</si>
  <si>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</si>
  <si>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</si>
  <si>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</si>
  <si>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</si>
  <si>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</si>
  <si>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</si>
  <si>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</si>
  <si>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</si>
  <si>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</si>
  <si>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</si>
  <si>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</si>
  <si>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</si>
  <si>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</si>
  <si>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</si>
  <si>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</si>
  <si>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</si>
  <si>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</si>
  <si>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</si>
  <si>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</si>
  <si>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</si>
  <si>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</si>
  <si>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</si>
  <si>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</si>
  <si>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</si>
  <si>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</si>
  <si>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</si>
  <si>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</si>
  <si>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</si>
  <si>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</si>
  <si>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</si>
  <si>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</si>
  <si>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</si>
  <si>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</si>
  <si>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</si>
  <si>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</si>
  <si>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</si>
  <si>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</si>
  <si>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</si>
  <si>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</si>
  <si>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</si>
  <si>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</si>
  <si>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</si>
  <si>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</si>
  <si>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</si>
  <si>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</si>
  <si>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</si>
  <si>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</si>
  <si>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</si>
  <si>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</si>
  <si>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</si>
  <si>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</si>
  <si>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</si>
  <si>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</si>
  <si>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</si>
  <si>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</si>
  <si>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</si>
  <si>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</si>
  <si>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</si>
  <si>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</si>
  <si>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</si>
  <si>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</si>
  <si>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</si>
  <si>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</si>
  <si>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</si>
  <si>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</si>
  <si>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</si>
  <si>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</si>
  <si>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</si>
  <si>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</si>
  <si>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</si>
  <si>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</si>
  <si>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</si>
  <si>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</si>
  <si>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</si>
  <si>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</si>
  <si>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</si>
  <si>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</si>
  <si>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</si>
  <si>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</si>
  <si>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</si>
  <si>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</si>
  <si>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</si>
  <si>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</si>
  <si>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</si>
  <si>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</si>
  <si>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</si>
  <si>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</si>
  <si>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</si>
  <si>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</si>
  <si>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</si>
  <si>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</si>
  <si>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</si>
  <si>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</si>
  <si>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</si>
  <si>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</si>
  <si>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</si>
  <si>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</si>
  <si>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</si>
  <si>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</si>
  <si>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</si>
  <si>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</si>
  <si>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</si>
  <si>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</si>
  <si>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</si>
  <si>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</si>
  <si>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</si>
  <si>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</si>
  <si>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</si>
  <si>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</si>
  <si>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</si>
  <si>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</si>
  <si>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</si>
  <si>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</si>
  <si>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</si>
  <si>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</si>
  <si>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</si>
  <si>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</si>
  <si>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</si>
  <si>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</si>
  <si>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</si>
  <si>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</si>
  <si>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</si>
  <si>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</si>
  <si>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</si>
  <si>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</si>
  <si>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</si>
  <si>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</si>
  <si>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</si>
  <si>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</si>
  <si>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</si>
  <si>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</si>
  <si>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</si>
  <si>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</si>
  <si>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</si>
  <si>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</si>
  <si>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</si>
  <si>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</si>
  <si>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</si>
  <si>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</si>
  <si>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</si>
  <si>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</si>
  <si>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</si>
  <si>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</si>
  <si>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</si>
  <si>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</si>
  <si>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</si>
  <si>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</si>
  <si>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</si>
  <si>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</si>
  <si>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</si>
  <si>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</si>
  <si>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</si>
  <si>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</si>
  <si>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</si>
  <si>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</si>
  <si>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</si>
  <si>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</si>
  <si>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</si>
  <si>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</si>
  <si>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</si>
  <si>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</si>
  <si>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</si>
  <si>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</si>
  <si>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</si>
  <si>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</si>
  <si>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</si>
  <si>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</si>
  <si>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</si>
  <si>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</si>
  <si>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</si>
  <si>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</si>
  <si>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</si>
  <si>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</si>
  <si>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</si>
  <si>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</si>
  <si>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</si>
  <si>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</si>
  <si>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</si>
  <si>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</si>
  <si>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</si>
  <si>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</si>
  <si>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</si>
  <si>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</si>
  <si>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</si>
  <si>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</si>
  <si>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</si>
  <si>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</si>
  <si>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</si>
  <si>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</si>
  <si>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</si>
  <si>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</si>
  <si>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</si>
  <si>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</si>
  <si>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</si>
  <si>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</si>
  <si>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</si>
  <si>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</si>
  <si>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</si>
  <si>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</si>
  <si>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</si>
  <si>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</si>
  <si>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</si>
  <si>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</si>
  <si>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</si>
  <si>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</si>
  <si>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</si>
  <si>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</si>
  <si>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</si>
  <si>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</si>
  <si>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</si>
  <si>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</si>
  <si>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</si>
  <si>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</si>
  <si>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</si>
  <si>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</si>
  <si>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</si>
  <si>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</si>
  <si>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</si>
  <si>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</si>
  <si>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</si>
  <si>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</si>
  <si>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</si>
  <si>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</si>
  <si>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</si>
  <si>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</si>
  <si>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</si>
  <si>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</si>
  <si>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</si>
  <si>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</si>
  <si>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</si>
  <si>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</si>
  <si>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</si>
  <si>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</si>
  <si>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</si>
  <si>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</si>
  <si>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</si>
  <si>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</si>
  <si>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</si>
  <si>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</si>
  <si>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</si>
  <si>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</si>
  <si>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</si>
  <si>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</si>
  <si>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</si>
  <si>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</si>
  <si>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</si>
  <si>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</si>
  <si>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</si>
  <si>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</si>
  <si>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</si>
  <si>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</si>
  <si>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</si>
  <si>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</si>
  <si>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</si>
  <si>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</si>
  <si>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</si>
  <si>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</si>
  <si>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</si>
  <si>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</si>
  <si>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</si>
  <si>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</si>
  <si>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</si>
  <si>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</si>
  <si>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</si>
  <si>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</si>
  <si>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</si>
  <si>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</si>
  <si>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</si>
  <si>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</si>
  <si>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</si>
  <si>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</si>
  <si>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</si>
  <si>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</si>
  <si>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</si>
  <si>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</si>
  <si>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</si>
  <si>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</si>
  <si>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</si>
  <si>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</si>
  <si>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</si>
  <si>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</si>
  <si>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</si>
  <si>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</si>
  <si>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</si>
  <si>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</si>
  <si>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</si>
  <si>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</si>
  <si>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</si>
  <si>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</si>
  <si>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</si>
  <si>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</si>
  <si>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</si>
  <si>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</si>
  <si>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</si>
  <si>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</si>
  <si>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</si>
  <si>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</si>
  <si>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</si>
  <si>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</si>
  <si>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</si>
  <si>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</si>
  <si>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</si>
  <si>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</si>
  <si>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</si>
  <si>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</si>
  <si>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</si>
  <si>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</si>
  <si>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</si>
  <si>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</si>
  <si>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</si>
  <si>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</si>
  <si>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</si>
  <si>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</si>
  <si>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</si>
  <si>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</si>
  <si>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</si>
  <si>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</si>
  <si>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</si>
  <si>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</si>
  <si>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</si>
  <si>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</si>
  <si>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</si>
  <si>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</si>
  <si>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</si>
  <si>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</si>
  <si>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</si>
  <si>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</si>
  <si>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</si>
  <si>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</si>
  <si>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</si>
  <si>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</si>
  <si>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</si>
  <si>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</si>
  <si>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</si>
  <si>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</si>
  <si>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</si>
  <si>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</si>
  <si>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</si>
  <si>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</si>
  <si>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</si>
  <si>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</si>
  <si>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</si>
  <si>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</si>
  <si>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</si>
  <si>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</si>
  <si>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</si>
  <si>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</si>
  <si>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</si>
  <si>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</si>
  <si>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</si>
  <si>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</si>
  <si>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</si>
  <si>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</si>
  <si>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</si>
  <si>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</si>
  <si>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</si>
  <si>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</si>
  <si>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</si>
  <si>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</si>
  <si>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</si>
  <si>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</si>
  <si>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</si>
  <si>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</si>
  <si>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</si>
  <si>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</si>
  <si>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</si>
  <si>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</si>
  <si>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</si>
  <si>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</si>
  <si>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</si>
  <si>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</si>
  <si>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</si>
  <si>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</si>
  <si>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</si>
  <si>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</si>
  <si>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</si>
  <si>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</si>
  <si>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</si>
  <si>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</si>
  <si>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</si>
  <si>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</si>
  <si>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</si>
  <si>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</si>
  <si>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</si>
  <si>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</si>
  <si>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</si>
  <si>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</si>
  <si>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</si>
  <si>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</si>
  <si>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</si>
  <si>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</si>
  <si>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</si>
  <si>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</si>
  <si>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</si>
  <si>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</si>
  <si>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</si>
  <si>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</si>
  <si>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</si>
  <si>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</si>
  <si>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</si>
  <si>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</si>
  <si>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</si>
  <si>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</si>
  <si>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</si>
  <si>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</si>
  <si>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</si>
  <si>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</si>
  <si>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</si>
  <si>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</si>
  <si>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</si>
  <si>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</si>
  <si>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</si>
  <si>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</si>
  <si>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</si>
  <si>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</si>
  <si>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</si>
  <si>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</si>
  <si>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</si>
  <si>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</si>
  <si>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</si>
  <si>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</si>
  <si>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</si>
  <si>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</si>
  <si>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</si>
  <si>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</si>
  <si>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</si>
  <si>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</si>
  <si>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</si>
  <si>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</si>
  <si>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</si>
  <si>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</si>
  <si>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</si>
  <si>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</si>
  <si>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</si>
  <si>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</si>
  <si>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</si>
  <si>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</si>
  <si>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</si>
  <si>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</si>
  <si>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</si>
  <si>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</si>
  <si>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</si>
  <si>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</si>
  <si>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</si>
  <si>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</si>
  <si>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</si>
  <si>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</si>
  <si>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</si>
  <si>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</si>
  <si>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</si>
  <si>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</si>
  <si>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</si>
  <si>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</si>
  <si>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</si>
  <si>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</si>
  <si>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</si>
  <si>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</si>
  <si>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</si>
  <si>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</si>
  <si>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</si>
  <si>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</si>
  <si>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</si>
  <si>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</si>
  <si>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</si>
  <si>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</si>
  <si>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</si>
  <si>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</si>
  <si>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</si>
  <si>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</si>
  <si>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</si>
  <si>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</si>
  <si>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</si>
  <si>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</si>
  <si>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</si>
  <si>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</si>
  <si>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</si>
  <si>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</si>
  <si>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</si>
  <si>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</si>
  <si>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</si>
  <si>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</si>
  <si>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</si>
  <si>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</si>
  <si>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</si>
  <si>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</si>
  <si>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</si>
  <si>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</si>
  <si>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</si>
  <si>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</si>
  <si>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</si>
  <si>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</si>
  <si>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</si>
  <si>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</si>
  <si>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</si>
  <si>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</si>
  <si>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</si>
  <si>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</si>
  <si>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</si>
  <si>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</si>
  <si>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</si>
  <si>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</si>
  <si>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</si>
  <si>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</si>
  <si>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</si>
  <si>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</si>
  <si>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</si>
  <si>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</si>
  <si>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</si>
  <si>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</si>
  <si>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</si>
  <si>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</si>
  <si>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</si>
  <si>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</si>
  <si>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</si>
  <si>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</si>
  <si>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</si>
  <si>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</si>
  <si>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</si>
  <si>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</si>
  <si>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</si>
  <si>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</si>
  <si>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</si>
  <si>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</si>
  <si>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</si>
  <si>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</si>
  <si>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</si>
  <si>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</si>
  <si>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</si>
  <si>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</si>
  <si>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</si>
  <si>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</si>
  <si>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</si>
  <si>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</si>
  <si>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</si>
  <si>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</si>
  <si>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</si>
  <si>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</si>
  <si>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</si>
  <si>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</si>
  <si>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</si>
  <si>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</si>
  <si>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</si>
  <si>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</si>
  <si>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</si>
  <si>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</si>
  <si>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</si>
  <si>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</si>
  <si>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</si>
  <si>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</si>
  <si>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</si>
  <si>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</si>
  <si>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</si>
  <si>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</si>
  <si>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</si>
  <si>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</si>
  <si>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</si>
  <si>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</si>
  <si>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</si>
  <si>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</si>
  <si>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</si>
  <si>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</si>
  <si>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</si>
  <si>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</si>
  <si>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</si>
  <si>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</si>
  <si>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</si>
  <si>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</si>
  <si>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</si>
  <si>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</si>
  <si>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</si>
  <si>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</si>
  <si>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</si>
  <si>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</si>
  <si>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</si>
  <si>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</si>
  <si>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</si>
  <si>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</si>
  <si>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</si>
  <si>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</si>
  <si>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</si>
  <si>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</si>
  <si>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</si>
  <si>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</si>
  <si>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</si>
  <si>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</si>
  <si>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</si>
  <si>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</si>
  <si>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</si>
  <si>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</si>
  <si>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</si>
  <si>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</si>
  <si>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</si>
  <si>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</si>
  <si>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</si>
  <si>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</si>
  <si>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</si>
  <si>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</si>
  <si>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</si>
  <si>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</si>
  <si>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</si>
  <si>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</si>
  <si>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</si>
  <si>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</si>
  <si>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</si>
  <si>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</si>
  <si>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</si>
  <si>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</si>
  <si>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</si>
  <si>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</si>
  <si>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</si>
  <si>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</si>
  <si>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</si>
  <si>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</si>
  <si>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</si>
  <si>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</si>
  <si>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</si>
  <si>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</si>
  <si>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</si>
  <si>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</si>
  <si>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</si>
  <si>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</si>
  <si>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</si>
  <si>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</si>
  <si>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</si>
  <si>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</si>
  <si>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</si>
  <si>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</si>
  <si>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</si>
  <si>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</si>
  <si>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</si>
  <si>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</si>
  <si>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</si>
  <si>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</si>
  <si>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</si>
  <si>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</si>
  <si>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</si>
  <si>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</si>
  <si>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</si>
  <si>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</si>
  <si>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</si>
  <si>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</si>
  <si>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</si>
  <si>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</si>
  <si>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</si>
  <si>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</si>
  <si>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</si>
  <si>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</si>
  <si>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</si>
  <si>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</si>
  <si>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</si>
  <si>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</si>
  <si>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</si>
  <si>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</si>
  <si>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</si>
  <si>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</si>
  <si>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</si>
  <si>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</si>
  <si>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</si>
  <si>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</si>
  <si>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</si>
  <si>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</si>
  <si>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</si>
  <si>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</si>
  <si>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</si>
  <si>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</si>
  <si>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</si>
  <si>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</si>
  <si>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</si>
  <si>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</si>
  <si>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</si>
  <si>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</si>
  <si>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</si>
  <si>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</si>
  <si>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</si>
  <si>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</si>
  <si>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</si>
  <si>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</si>
  <si>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</si>
  <si>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</si>
  <si>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</si>
  <si>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</si>
  <si>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</si>
  <si>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</si>
  <si>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</si>
  <si>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</si>
  <si>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</si>
  <si>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</si>
  <si>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</si>
  <si>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</si>
  <si>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</si>
  <si>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</si>
  <si>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</si>
  <si>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</si>
  <si>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</si>
  <si>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</si>
  <si>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</si>
  <si>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</si>
  <si>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</si>
  <si>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</si>
  <si>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</si>
  <si>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</si>
  <si>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</si>
  <si>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</si>
  <si>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</si>
  <si>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</si>
  <si>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</si>
  <si>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</si>
  <si>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</si>
  <si>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</si>
  <si>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</si>
  <si>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</si>
  <si>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</si>
  <si>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</si>
  <si>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</si>
  <si>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</si>
  <si>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</si>
  <si>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</si>
  <si>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</si>
  <si>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</si>
  <si>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</si>
  <si>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</si>
  <si>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</si>
  <si>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</si>
  <si>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</si>
  <si>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</si>
  <si>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</si>
  <si>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</si>
  <si>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</si>
  <si>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</si>
  <si>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</si>
  <si>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</si>
  <si>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</si>
  <si>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</si>
  <si>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</si>
  <si>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</si>
  <si>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</si>
  <si>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</si>
  <si>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</si>
  <si>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</si>
  <si>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</si>
  <si>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</si>
  <si>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</si>
  <si>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</si>
  <si>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</si>
  <si>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</si>
  <si>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</si>
  <si>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</si>
  <si>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</si>
  <si>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</si>
  <si>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</si>
  <si>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</si>
  <si>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</si>
  <si>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</si>
  <si>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</si>
  <si>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</si>
  <si>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</si>
  <si>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</si>
  <si>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</si>
  <si>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</si>
  <si>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</si>
  <si>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</si>
  <si>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</si>
  <si>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</si>
  <si>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</si>
  <si>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</si>
  <si>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</si>
  <si>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</si>
  <si>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</si>
  <si>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</si>
  <si>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</si>
  <si>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</si>
  <si>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</si>
  <si>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</si>
  <si>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</si>
  <si>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</si>
  <si>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</si>
  <si>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</si>
  <si>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</si>
  <si>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</si>
  <si>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</si>
  <si>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</si>
  <si>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</si>
  <si>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</si>
  <si>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</si>
  <si>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</si>
  <si>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</si>
  <si>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</si>
  <si>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</si>
  <si>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</si>
  <si>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</si>
  <si>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</si>
  <si>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</si>
  <si>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</si>
  <si>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</si>
  <si>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</si>
  <si>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</si>
  <si>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</si>
  <si>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</si>
  <si>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</si>
  <si>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</si>
  <si>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</si>
  <si>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</si>
  <si>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</si>
  <si>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</si>
  <si>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</si>
  <si>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</si>
  <si>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</si>
  <si>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</si>
  <si>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</si>
  <si>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</si>
  <si>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</si>
  <si>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</si>
  <si>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</si>
  <si>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</si>
  <si>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</si>
  <si>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</si>
  <si>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</si>
  <si>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</si>
  <si>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</si>
  <si>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</si>
  <si>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</si>
  <si>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</si>
  <si>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</si>
  <si>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</si>
  <si>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</si>
  <si>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</si>
  <si>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</si>
  <si>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</si>
  <si>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</si>
  <si>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</si>
  <si>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</si>
  <si>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</si>
  <si>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</si>
  <si>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</si>
  <si>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</si>
  <si>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</si>
  <si>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</si>
  <si>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</si>
  <si>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</si>
  <si>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</si>
  <si>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</si>
  <si>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</si>
  <si>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</si>
  <si>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</si>
  <si>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</si>
  <si>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</si>
  <si>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</si>
  <si>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</si>
  <si>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</si>
  <si>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</si>
  <si>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</si>
  <si>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</si>
  <si>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</si>
  <si>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</si>
  <si>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</si>
  <si>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</si>
  <si>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</si>
  <si>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</si>
  <si>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</si>
  <si>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</si>
  <si>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</si>
  <si>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</si>
  <si>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</si>
  <si>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</si>
  <si>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</si>
  <si>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</si>
  <si>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</si>
  <si>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</si>
  <si>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</si>
  <si>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</si>
  <si>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</si>
  <si>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</si>
  <si>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</si>
  <si>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</si>
  <si>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</si>
  <si>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</si>
  <si>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</si>
  <si>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</si>
  <si>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</si>
  <si>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</si>
  <si>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</si>
  <si>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</si>
  <si>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</si>
  <si>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</si>
  <si>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</si>
  <si>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</si>
  <si>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</si>
  <si>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</si>
  <si>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</si>
  <si>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</si>
  <si>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</si>
  <si>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</si>
  <si>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</si>
  <si>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</si>
  <si>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</si>
  <si>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</si>
  <si>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</si>
  <si>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</si>
  <si>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</si>
  <si>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</si>
  <si>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</si>
  <si>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</si>
  <si>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</si>
  <si>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</si>
  <si>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</si>
  <si>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</si>
  <si>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</si>
  <si>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</si>
  <si>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</si>
  <si>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</si>
  <si>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</si>
  <si>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</si>
  <si>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</si>
  <si>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</si>
  <si>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</si>
  <si>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</si>
  <si>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</si>
  <si>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</si>
  <si>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</si>
  <si>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</si>
  <si>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</si>
  <si>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</si>
  <si>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</si>
  <si>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</si>
  <si>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</si>
  <si>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</si>
  <si>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</si>
  <si>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</si>
  <si>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</si>
  <si>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</si>
  <si>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</si>
  <si>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</si>
  <si>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</si>
  <si>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</si>
  <si>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</si>
  <si>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</si>
  <si>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</si>
  <si>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</si>
  <si>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</si>
  <si>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</si>
  <si>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</si>
  <si>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</si>
  <si>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</si>
  <si>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</si>
  <si>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</si>
  <si>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</si>
  <si>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</si>
  <si>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</si>
  <si>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</si>
  <si>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</si>
  <si>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</si>
  <si>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</si>
  <si>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</si>
  <si>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</si>
  <si>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</si>
  <si>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</si>
  <si>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</si>
  <si>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</si>
  <si>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</si>
  <si>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</si>
  <si>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</si>
  <si>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</si>
  <si>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</si>
  <si>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</si>
  <si>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</si>
  <si>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</si>
  <si>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</si>
  <si>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</si>
  <si>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</si>
  <si>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</si>
  <si>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</si>
  <si>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</si>
  <si>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</si>
  <si>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</si>
  <si>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</si>
  <si>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</si>
  <si>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</si>
  <si>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</si>
  <si>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</si>
  <si>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</si>
  <si>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</si>
  <si>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</si>
  <si>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</si>
  <si>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</si>
  <si>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</si>
  <si>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</si>
  <si>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</si>
  <si>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</si>
  <si>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</si>
  <si>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</si>
  <si>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</si>
  <si>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</si>
  <si>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</si>
  <si>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</si>
  <si>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</si>
  <si>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</si>
  <si>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</si>
  <si>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</si>
  <si>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</si>
  <si>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</si>
  <si>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</si>
  <si>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</si>
  <si>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</si>
  <si>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</si>
  <si>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</si>
  <si>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</si>
  <si>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</si>
  <si>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</si>
  <si>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</si>
  <si>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</si>
  <si>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</si>
  <si>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</si>
  <si>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</si>
  <si>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</si>
  <si>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</si>
  <si>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</si>
  <si>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</si>
  <si>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</si>
  <si>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</si>
  <si>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</si>
  <si>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</si>
  <si>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</si>
  <si>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</si>
  <si>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</si>
  <si>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</si>
  <si>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</si>
  <si>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</si>
  <si>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</si>
  <si>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</si>
  <si>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</si>
  <si>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</si>
  <si>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</si>
  <si>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</si>
  <si>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</si>
  <si>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</si>
  <si>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</si>
  <si>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</si>
  <si>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</si>
  <si>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</si>
  <si>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</si>
  <si>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</si>
  <si>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</si>
  <si>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</si>
  <si>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</si>
  <si>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</si>
  <si>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</si>
  <si>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</si>
  <si>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</si>
  <si>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</si>
  <si>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</si>
  <si>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</si>
  <si>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</si>
  <si>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</si>
  <si>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</si>
  <si>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</si>
  <si>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</si>
  <si>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</si>
  <si>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</si>
  <si>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</si>
  <si>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</si>
  <si>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</si>
  <si>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</si>
  <si>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</si>
  <si>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</si>
  <si>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</si>
  <si>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</si>
  <si>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</si>
  <si>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</si>
  <si>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</si>
  <si>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</si>
  <si>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</si>
  <si>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</si>
  <si>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</si>
  <si>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</si>
  <si>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</si>
  <si>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</si>
  <si>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</si>
  <si>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</si>
  <si>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</si>
  <si>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</si>
  <si>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</si>
  <si>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</si>
  <si>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</si>
  <si>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</si>
  <si>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</si>
  <si>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</si>
  <si>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</si>
  <si>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</si>
  <si>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</si>
  <si>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</si>
  <si>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</si>
  <si>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</si>
  <si>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</si>
  <si>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</si>
  <si>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</si>
  <si>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</si>
  <si>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</si>
  <si>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</si>
  <si>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</si>
  <si>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</si>
  <si>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</si>
  <si>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</si>
  <si>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</si>
  <si>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</si>
  <si>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</si>
  <si>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</si>
  <si>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</si>
  <si>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</si>
  <si>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</si>
  <si>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</si>
  <si>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</si>
  <si>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</si>
  <si>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</si>
  <si>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</si>
  <si>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</si>
  <si>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</si>
  <si>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</si>
  <si>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</si>
  <si>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</si>
  <si>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</si>
  <si>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</si>
  <si>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</si>
  <si>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</si>
  <si>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</si>
  <si>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</si>
  <si>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</si>
  <si>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</si>
  <si>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</si>
  <si>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</si>
  <si>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</si>
  <si>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</si>
  <si>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</si>
  <si>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</si>
  <si>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</si>
  <si>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</si>
  <si>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</si>
  <si>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</si>
  <si>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</si>
  <si>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</si>
  <si>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</si>
  <si>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</si>
  <si>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</si>
  <si>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</si>
  <si>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</si>
  <si>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</si>
  <si>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</si>
  <si>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</si>
  <si>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</si>
  <si>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</si>
  <si>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</si>
  <si>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</si>
  <si>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</si>
  <si>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</si>
  <si>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</si>
  <si>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</si>
  <si>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</si>
  <si>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</si>
  <si>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</si>
  <si>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</si>
  <si>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</si>
  <si>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</si>
  <si>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</si>
  <si>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</si>
  <si>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</si>
  <si>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</si>
  <si>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</si>
  <si>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</si>
  <si>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</si>
  <si>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</si>
  <si>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</si>
  <si>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</si>
  <si>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</si>
  <si>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</si>
  <si>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</si>
  <si>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</si>
  <si>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</si>
  <si>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</si>
  <si>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</si>
  <si>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</si>
  <si>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</si>
  <si>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</si>
  <si>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</si>
  <si>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</si>
  <si>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</si>
  <si>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</si>
  <si>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</si>
  <si>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</si>
  <si>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</si>
  <si>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</si>
  <si>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</si>
  <si>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</si>
  <si>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</si>
  <si>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</si>
  <si>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</si>
  <si>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</si>
  <si>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</si>
  <si>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</si>
  <si>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</si>
  <si>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</si>
  <si>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</si>
  <si>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</si>
  <si>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</si>
  <si>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</si>
  <si>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</si>
  <si>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</si>
  <si>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</si>
  <si>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</si>
  <si>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</si>
  <si>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</si>
  <si>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</si>
  <si>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</si>
  <si>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</si>
  <si>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</si>
  <si>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</si>
  <si>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</si>
  <si>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</si>
  <si>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</si>
  <si>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</si>
  <si>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</si>
  <si>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</si>
  <si>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</si>
  <si>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</si>
  <si>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</si>
  <si>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</si>
  <si>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</si>
  <si>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</si>
  <si>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</si>
  <si>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</si>
  <si>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</si>
  <si>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</si>
  <si>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</si>
  <si>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</si>
  <si>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</si>
  <si>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</si>
  <si>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</si>
  <si>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</si>
  <si>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</si>
  <si>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</si>
  <si>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</si>
  <si>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</si>
  <si>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</si>
  <si>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</si>
  <si>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</si>
  <si>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</si>
  <si>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</si>
  <si>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</si>
  <si>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</si>
  <si>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</si>
  <si>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</si>
  <si>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</si>
  <si>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</si>
  <si>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</si>
  <si>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</si>
  <si>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</si>
  <si>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</si>
  <si>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</si>
  <si>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</si>
  <si>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</si>
  <si>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</si>
  <si>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</si>
  <si>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</si>
  <si>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</si>
  <si>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</si>
  <si>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</si>
  <si>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</si>
  <si>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</si>
  <si>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</si>
  <si>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</si>
  <si>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</si>
  <si>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</si>
  <si>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</si>
  <si>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</si>
  <si>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</si>
  <si>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</si>
  <si>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</si>
  <si>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</si>
  <si>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</si>
  <si>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</si>
  <si>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</si>
  <si>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</si>
  <si>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</si>
  <si>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</si>
  <si>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</si>
  <si>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</si>
  <si>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</si>
  <si>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</si>
  <si>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</si>
  <si>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</si>
  <si>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</si>
  <si>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</si>
  <si>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</si>
  <si>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</si>
  <si>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</si>
  <si>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</si>
  <si>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</si>
  <si>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</si>
  <si>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</si>
  <si>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</si>
  <si>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</si>
  <si>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</si>
  <si>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</si>
  <si>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</si>
  <si>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</si>
  <si>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</si>
  <si>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</si>
  <si>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</si>
  <si>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</si>
  <si>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</si>
  <si>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</si>
  <si>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</si>
  <si>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</si>
  <si>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</si>
  <si>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</si>
  <si>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</si>
  <si>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</si>
  <si>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</si>
  <si>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</si>
  <si>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</si>
  <si>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</si>
  <si>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</si>
  <si>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</si>
  <si>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</si>
  <si>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</si>
  <si>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</si>
  <si>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</si>
  <si>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</si>
  <si>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</si>
  <si>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</si>
  <si>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</si>
  <si>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</si>
  <si>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</si>
  <si>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</si>
  <si>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</si>
  <si>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</si>
  <si>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</si>
  <si>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</si>
  <si>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</si>
  <si>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</si>
  <si>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</si>
  <si>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</si>
  <si>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</si>
  <si>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</si>
  <si>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</si>
  <si>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</si>
  <si>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</si>
  <si>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</si>
  <si>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</si>
  <si>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</si>
  <si>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</si>
  <si>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</si>
  <si>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</si>
  <si>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</si>
  <si>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</si>
  <si>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</si>
  <si>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</si>
  <si>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</si>
  <si>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</si>
  <si>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</si>
  <si>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</si>
  <si>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</si>
  <si>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</si>
  <si>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</si>
  <si>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</si>
  <si>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</si>
  <si>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</si>
  <si>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</si>
  <si>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</si>
  <si>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</si>
  <si>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</si>
  <si>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</si>
  <si>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</si>
  <si>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</si>
  <si>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</si>
  <si>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</si>
  <si>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</si>
  <si>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</si>
  <si>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</si>
  <si>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</si>
  <si>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</si>
  <si>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</si>
  <si>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</si>
  <si>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</si>
  <si>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</si>
  <si>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</si>
  <si>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</si>
  <si>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</si>
  <si>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</si>
  <si>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</si>
  <si>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</si>
  <si>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</si>
  <si>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</si>
  <si>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</si>
  <si>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</si>
  <si>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</si>
  <si>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</si>
  <si>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</si>
  <si>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</si>
  <si>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</si>
  <si>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</si>
  <si>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</si>
  <si>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</si>
  <si>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</si>
  <si>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</si>
  <si>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</si>
  <si>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</si>
  <si>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</si>
  <si>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</si>
  <si>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</si>
  <si>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</si>
  <si>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</si>
  <si>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</si>
  <si>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</si>
  <si>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</si>
  <si>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</si>
  <si>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</si>
  <si>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</si>
  <si>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</si>
  <si>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</si>
  <si>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</si>
  <si>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</si>
  <si>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</si>
  <si>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</si>
  <si>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</si>
  <si>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</si>
  <si>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</si>
  <si>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</si>
  <si>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</si>
  <si>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</si>
  <si>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</si>
  <si>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</si>
  <si>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</si>
  <si>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</si>
  <si>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</si>
  <si>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</si>
  <si>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</si>
  <si>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</si>
  <si>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</si>
  <si>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</si>
  <si>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</si>
  <si>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</si>
  <si>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</si>
  <si>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</si>
  <si>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</si>
  <si>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</si>
  <si>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</si>
  <si>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</si>
  <si>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</si>
  <si>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</si>
  <si>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</si>
  <si>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</si>
  <si>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</si>
  <si>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</si>
  <si>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</si>
  <si>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</si>
  <si>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</si>
  <si>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</si>
  <si>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</si>
  <si>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</si>
  <si>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</si>
  <si>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</si>
  <si>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</si>
  <si>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</si>
  <si>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</si>
  <si>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</si>
  <si>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</si>
  <si>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</si>
  <si>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</si>
  <si>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</si>
  <si>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</si>
  <si>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</si>
  <si>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</si>
  <si>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</si>
  <si>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</si>
  <si>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</si>
  <si>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</si>
  <si>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</si>
  <si>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</si>
  <si>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</si>
  <si>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</si>
  <si>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</si>
  <si>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</si>
  <si>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</si>
  <si>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</si>
  <si>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</si>
  <si>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</si>
  <si>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</si>
  <si>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</si>
  <si>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</si>
  <si>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</si>
  <si>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</si>
  <si>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</si>
  <si>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</si>
  <si>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</si>
  <si>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</si>
  <si>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</si>
  <si>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</si>
  <si>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</si>
  <si>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</si>
  <si>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</si>
  <si>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</si>
  <si>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</si>
  <si>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</si>
  <si>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</si>
  <si>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</si>
  <si>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</si>
  <si>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</si>
  <si>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</si>
  <si>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</si>
  <si>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</si>
  <si>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</si>
  <si>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</si>
  <si>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</si>
  <si>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</si>
  <si>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</si>
  <si>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</si>
  <si>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</si>
  <si>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</si>
  <si>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</si>
  <si>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</si>
  <si>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</si>
  <si>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</si>
  <si>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</si>
  <si>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</si>
  <si>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</si>
  <si>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</si>
  <si>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</si>
  <si>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</si>
  <si>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</si>
  <si>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</si>
  <si>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</si>
  <si>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</si>
  <si>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</si>
  <si>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</si>
  <si>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</si>
  <si>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</si>
  <si>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</si>
  <si>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</si>
  <si>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</si>
  <si>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</si>
  <si>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</si>
  <si>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</si>
  <si>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</si>
  <si>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</si>
  <si>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</si>
  <si>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</si>
  <si>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</si>
  <si>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</si>
  <si>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</si>
  <si>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</si>
  <si>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</si>
  <si>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</si>
  <si>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</si>
  <si>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</si>
  <si>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</si>
  <si>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</si>
  <si>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</si>
  <si>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</si>
  <si>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</si>
  <si>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</si>
  <si>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</si>
  <si>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</si>
  <si>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</si>
  <si>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</si>
  <si>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</si>
  <si>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</si>
  <si>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</si>
  <si>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</si>
  <si>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</si>
  <si>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</si>
  <si>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</si>
  <si>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</si>
  <si>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</si>
  <si>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</si>
  <si>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</si>
  <si>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</si>
  <si>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</si>
  <si>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</si>
  <si>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</si>
  <si>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</si>
  <si>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</si>
  <si>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</si>
  <si>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</si>
  <si>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</si>
  <si>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</si>
  <si>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</si>
  <si>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</si>
  <si>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</si>
  <si>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</si>
  <si>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</si>
  <si>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</si>
  <si>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</si>
  <si>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</si>
  <si>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</si>
  <si>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</si>
  <si>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</si>
  <si>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</si>
  <si>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</si>
  <si>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</si>
  <si>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</si>
  <si>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</si>
  <si>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</si>
  <si>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</si>
  <si>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</si>
  <si>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</si>
  <si>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</si>
  <si>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</si>
  <si>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</si>
  <si>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</si>
  <si>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</si>
  <si>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</si>
  <si>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</si>
  <si>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</si>
  <si>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</si>
  <si>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</si>
  <si>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</si>
  <si>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</si>
  <si>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</si>
  <si>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</si>
  <si>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</si>
  <si>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</si>
  <si>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</si>
  <si>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</si>
  <si>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</si>
  <si>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</si>
  <si>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</si>
  <si>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</si>
  <si>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</si>
  <si>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</si>
  <si>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</si>
  <si>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</si>
  <si>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</si>
  <si>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</si>
  <si>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</si>
  <si>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</si>
  <si>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</si>
  <si>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</si>
  <si>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</si>
  <si>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</si>
  <si>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</si>
  <si>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</si>
  <si>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</si>
  <si>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</si>
  <si>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</si>
  <si>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</si>
  <si>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</si>
  <si>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</si>
  <si>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</si>
  <si>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</si>
  <si>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</si>
  <si>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</si>
  <si>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</si>
  <si>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</si>
  <si>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</si>
  <si>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</si>
  <si>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</si>
  <si>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</si>
  <si>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</si>
  <si>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</si>
  <si>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</si>
  <si>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</si>
  <si>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</si>
  <si>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</si>
  <si>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</si>
  <si>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</si>
  <si>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</si>
  <si>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</si>
  <si>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</si>
  <si>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</si>
  <si>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</si>
  <si>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</si>
  <si>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</si>
  <si>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</si>
  <si>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</si>
  <si>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</si>
  <si>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</si>
  <si>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</si>
  <si>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</si>
  <si>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</si>
  <si>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</si>
  <si>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</si>
  <si>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</si>
  <si>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</si>
  <si>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</si>
  <si>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</si>
  <si>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</si>
  <si>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</si>
  <si>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</si>
  <si>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</si>
  <si>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</si>
  <si>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</si>
  <si>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</si>
  <si>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</si>
  <si>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</si>
  <si>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</si>
  <si>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</si>
  <si>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</si>
  <si>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</si>
  <si>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</si>
  <si>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</si>
  <si>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</si>
  <si>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</si>
  <si>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</si>
  <si>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</si>
  <si>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</si>
  <si>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</si>
  <si>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</si>
  <si>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</si>
  <si>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</si>
  <si>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</si>
  <si>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</si>
  <si>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</si>
  <si>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</si>
  <si>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</si>
  <si>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</si>
  <si>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</si>
  <si>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</si>
  <si>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</si>
  <si>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</si>
  <si>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</si>
  <si>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</si>
  <si>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</si>
  <si>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</si>
  <si>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</si>
  <si>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</si>
  <si>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</si>
  <si>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</si>
  <si>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</si>
  <si>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</si>
  <si>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</si>
  <si>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</si>
  <si>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</si>
  <si>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</si>
  <si>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</si>
  <si>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</si>
  <si>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</si>
  <si>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</si>
  <si>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</si>
  <si>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</si>
  <si>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</si>
  <si>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</si>
  <si>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</si>
  <si>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</si>
  <si>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</si>
  <si>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</si>
  <si>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</si>
  <si>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</si>
  <si>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</si>
  <si>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</si>
  <si>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</si>
  <si>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</si>
  <si>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</si>
  <si>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</si>
  <si>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</si>
  <si>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</si>
  <si>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</si>
  <si>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</si>
  <si>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</si>
  <si>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</si>
  <si>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</si>
  <si>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</si>
  <si>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</si>
  <si>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</si>
  <si>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</si>
  <si>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</si>
  <si>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</si>
  <si>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</si>
  <si>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</si>
  <si>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</si>
  <si>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</si>
  <si>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</si>
  <si>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</si>
  <si>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</si>
  <si>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</si>
  <si>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</si>
  <si>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</si>
  <si>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</si>
  <si>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</si>
  <si>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</si>
  <si>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</si>
  <si>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</si>
  <si>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</si>
  <si>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</si>
  <si>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</si>
  <si>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</si>
  <si>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</si>
  <si>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</si>
  <si>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</si>
  <si>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</si>
  <si>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</si>
  <si>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</si>
  <si>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</si>
  <si>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</si>
  <si>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</si>
  <si>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</si>
  <si>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</si>
  <si>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</si>
  <si>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</si>
  <si>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</si>
  <si>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</si>
  <si>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</si>
  <si>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</si>
  <si>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</si>
  <si>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</si>
  <si>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</si>
  <si>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</si>
  <si>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</si>
  <si>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</si>
  <si>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</si>
  <si>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</si>
  <si>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</si>
  <si>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</si>
  <si>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</si>
  <si>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</si>
  <si>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</si>
  <si>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</si>
  <si>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</si>
  <si>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</si>
  <si>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</si>
  <si>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</si>
  <si>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</si>
  <si>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</si>
  <si>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</si>
  <si>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</si>
  <si>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</si>
  <si>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</si>
  <si>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</si>
  <si>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</si>
  <si>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</si>
  <si>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</si>
  <si>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</si>
  <si>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</si>
  <si>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</si>
  <si>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</si>
  <si>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</si>
  <si>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</si>
  <si>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</si>
  <si>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</si>
  <si>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</si>
  <si>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</si>
  <si>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</si>
  <si>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</si>
  <si>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</si>
  <si>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</si>
  <si>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</si>
  <si>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</si>
  <si>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</si>
  <si>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</si>
  <si>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</si>
  <si>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</si>
  <si>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</si>
  <si>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</si>
  <si>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</si>
  <si>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</si>
  <si>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</si>
  <si>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</si>
  <si>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</si>
  <si>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</si>
  <si>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</si>
  <si>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</si>
  <si>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</si>
  <si>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</si>
  <si>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</si>
  <si>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</si>
  <si>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</si>
  <si>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</si>
  <si>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</si>
  <si>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</si>
  <si>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</si>
  <si>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</si>
  <si>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</si>
  <si>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</si>
  <si>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</si>
  <si>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</si>
  <si>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</si>
  <si>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</si>
  <si>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</si>
  <si>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</si>
  <si>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</si>
  <si>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</si>
  <si>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</si>
  <si>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</si>
  <si>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</si>
  <si>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</si>
  <si>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</si>
  <si>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</si>
  <si>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</si>
  <si>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</si>
  <si>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</si>
  <si>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</si>
  <si>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</si>
  <si>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</si>
  <si>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</si>
  <si>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</si>
  <si>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</si>
  <si>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</si>
  <si>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</si>
  <si>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</si>
  <si>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</si>
  <si>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</si>
  <si>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</si>
  <si>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</si>
  <si>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</si>
  <si>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</si>
  <si>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</si>
  <si>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</si>
  <si>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</si>
  <si>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</si>
  <si>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</si>
  <si>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</si>
  <si>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</si>
  <si>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</si>
  <si>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</si>
  <si>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</si>
  <si>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</si>
  <si>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</si>
  <si>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</si>
  <si>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</si>
  <si>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</si>
  <si>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</si>
  <si>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</si>
  <si>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</si>
  <si>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</si>
  <si>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</si>
  <si>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</si>
  <si>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</si>
  <si>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</si>
  <si>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</si>
  <si>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</si>
  <si>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</si>
  <si>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</si>
  <si>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</si>
  <si>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</si>
  <si>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</si>
  <si>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</si>
  <si>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</si>
  <si>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</si>
  <si>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</si>
  <si>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</si>
  <si>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</si>
  <si>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</si>
  <si>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</si>
  <si>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</si>
  <si>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</si>
  <si>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</si>
  <si>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</si>
  <si>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</si>
  <si>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</si>
  <si>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</si>
  <si>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</si>
  <si>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</si>
  <si>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</si>
  <si>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</si>
  <si>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</si>
  <si>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</si>
  <si>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</si>
  <si>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</si>
  <si>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</si>
  <si>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</si>
  <si>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</si>
  <si>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</si>
  <si>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</si>
  <si>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</si>
  <si>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</si>
  <si>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</si>
  <si>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</si>
  <si>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</si>
  <si>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</si>
  <si>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</si>
  <si>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</si>
  <si>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</si>
  <si>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</si>
  <si>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</si>
  <si>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</si>
  <si>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</si>
  <si>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</si>
  <si>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</si>
  <si>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</si>
  <si>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</si>
  <si>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</si>
  <si>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</si>
  <si>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</si>
  <si>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</si>
  <si>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</si>
  <si>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</si>
  <si>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</si>
  <si>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</si>
  <si>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</si>
  <si>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</si>
  <si>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</si>
  <si>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</si>
  <si>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</si>
  <si>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</si>
  <si>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</si>
  <si>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</si>
  <si>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</si>
  <si>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</si>
  <si>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</si>
  <si>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</si>
  <si>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</si>
  <si>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</si>
  <si>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</si>
  <si>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</si>
  <si>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</si>
  <si>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</si>
  <si>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</si>
  <si>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</si>
  <si>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</si>
  <si>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</si>
  <si>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</si>
  <si>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</si>
  <si>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</si>
  <si>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</si>
  <si>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</si>
  <si>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</si>
  <si>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</si>
  <si>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</si>
  <si>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</si>
  <si>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</si>
  <si>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</si>
  <si>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</si>
  <si>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</si>
  <si>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</si>
  <si>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</si>
  <si>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</si>
  <si>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</si>
  <si>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</si>
  <si>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</si>
  <si>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</si>
  <si>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</si>
  <si>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</si>
  <si>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</si>
  <si>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</si>
  <si>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</si>
  <si>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</si>
  <si>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</si>
  <si>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</si>
  <si>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</si>
  <si>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</si>
  <si>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</si>
  <si>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</si>
  <si>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</si>
  <si>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</si>
  <si>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</si>
  <si>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</si>
  <si>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</si>
  <si>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</si>
  <si>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</si>
  <si>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</si>
  <si>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</si>
  <si>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</si>
  <si>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</si>
  <si>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</si>
  <si>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</si>
  <si>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</si>
  <si>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</si>
  <si>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</si>
  <si>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</si>
  <si>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</si>
  <si>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</si>
  <si>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</si>
  <si>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</si>
  <si>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</si>
  <si>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</si>
  <si>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</si>
  <si>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</si>
  <si>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</si>
  <si>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</si>
  <si>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</si>
  <si>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</si>
  <si>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</si>
  <si>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</si>
  <si>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</si>
  <si>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</si>
  <si>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</si>
  <si>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</si>
  <si>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</si>
  <si>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</si>
  <si>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</si>
  <si>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</si>
  <si>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</si>
  <si>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</si>
  <si>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</si>
  <si>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</si>
  <si>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</si>
  <si>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</si>
  <si>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</si>
  <si>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</si>
  <si>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</si>
  <si>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</si>
  <si>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</si>
  <si>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</si>
  <si>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</si>
  <si>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</si>
  <si>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</si>
  <si>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</si>
  <si>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</si>
  <si>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</si>
  <si>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</si>
  <si>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</si>
  <si>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</si>
  <si>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</si>
  <si>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</si>
  <si>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</si>
  <si>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</si>
  <si>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</si>
  <si>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</si>
  <si>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</si>
  <si>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</si>
  <si>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</si>
  <si>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</si>
  <si>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</si>
  <si>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</si>
  <si>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</si>
  <si>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</si>
  <si>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</si>
  <si>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</si>
  <si>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</si>
  <si>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</si>
  <si>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</si>
  <si>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</si>
  <si>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</si>
  <si>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</si>
  <si>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</si>
  <si>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</si>
  <si>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</si>
  <si>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</si>
  <si>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</si>
  <si>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</si>
  <si>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</si>
  <si>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</si>
  <si>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</si>
  <si>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</si>
  <si>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</si>
  <si>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</si>
  <si>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</si>
  <si>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</si>
  <si>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</si>
  <si>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</si>
  <si>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</si>
  <si>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</si>
  <si>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</si>
  <si>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</si>
  <si>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</si>
  <si>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</si>
  <si>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</si>
  <si>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</si>
  <si>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</si>
  <si>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</si>
  <si>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</si>
  <si>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</si>
  <si>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</si>
  <si>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</si>
  <si>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</si>
  <si>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</si>
  <si>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</si>
  <si>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</si>
  <si>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</si>
  <si>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</si>
  <si>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</si>
  <si>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</si>
  <si>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</si>
  <si>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</si>
  <si>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</si>
  <si>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</si>
  <si>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</si>
  <si>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</si>
  <si>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</si>
  <si>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</si>
  <si>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</si>
  <si>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</si>
  <si>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</si>
  <si>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</si>
  <si>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</si>
  <si>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</si>
  <si>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</si>
  <si>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</si>
  <si>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</si>
  <si>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</si>
  <si>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</si>
  <si>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</si>
  <si>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</si>
  <si>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</si>
  <si>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</si>
  <si>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</si>
  <si>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</si>
  <si>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</si>
  <si>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</si>
  <si>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</si>
  <si>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</si>
  <si>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</si>
  <si>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</si>
  <si>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</si>
  <si>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</si>
  <si>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</si>
  <si>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</si>
  <si>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</si>
  <si>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</si>
  <si>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</si>
  <si>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</si>
  <si>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</si>
  <si>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</si>
  <si>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</si>
  <si>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</si>
  <si>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</si>
  <si>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</si>
  <si>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</si>
  <si>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</si>
  <si>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</si>
  <si>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</si>
  <si>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</si>
  <si>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</si>
  <si>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</si>
  <si>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</si>
  <si>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</si>
  <si>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</si>
  <si>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</si>
  <si>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</si>
  <si>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</si>
  <si>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</si>
  <si>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</si>
  <si>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</si>
  <si>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</si>
  <si>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</si>
  <si>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</si>
  <si>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</si>
  <si>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</si>
  <si>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</si>
  <si>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</si>
  <si>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</si>
  <si>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</si>
  <si>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</si>
  <si>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</si>
  <si>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</si>
  <si>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</si>
  <si>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</si>
  <si>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</si>
  <si>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</si>
  <si>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</si>
  <si>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</si>
  <si>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</si>
  <si>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</si>
  <si>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</si>
  <si>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</si>
  <si>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</si>
  <si>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</si>
  <si>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</si>
  <si>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</si>
  <si>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</si>
  <si>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</si>
  <si>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</si>
  <si>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</si>
  <si>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</si>
  <si>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</si>
  <si>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</si>
  <si>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</si>
  <si>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</si>
  <si>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</si>
  <si>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</si>
  <si>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</si>
  <si>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</si>
  <si>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</si>
  <si>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</si>
  <si>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</si>
  <si>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</si>
  <si>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</si>
  <si>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</si>
  <si>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</si>
  <si>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</si>
  <si>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</si>
  <si>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</si>
  <si>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</si>
  <si>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</si>
  <si>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</si>
  <si>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</si>
  <si>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</si>
  <si>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</si>
  <si>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</si>
  <si>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</si>
  <si>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</si>
  <si>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</si>
  <si>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</si>
  <si>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</si>
  <si>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</si>
  <si>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</si>
  <si>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</si>
  <si>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</si>
  <si>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</si>
  <si>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</si>
  <si>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</si>
  <si>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</si>
  <si>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</si>
  <si>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</si>
  <si>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</si>
  <si>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</si>
  <si>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</si>
  <si>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</si>
  <si>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</si>
  <si>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</si>
  <si>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</si>
  <si>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</si>
  <si>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</si>
  <si>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</si>
  <si>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</si>
  <si>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</si>
  <si>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</si>
  <si>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</si>
  <si>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</si>
  <si>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</si>
  <si>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</si>
  <si>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</si>
  <si>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</si>
  <si>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</si>
  <si>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</si>
  <si>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</si>
  <si>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</si>
  <si>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</si>
  <si>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</si>
  <si>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</si>
  <si>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</si>
  <si>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</si>
  <si>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</si>
  <si>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</si>
  <si>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</si>
  <si>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</si>
  <si>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</si>
  <si>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</si>
  <si>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</si>
  <si>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</si>
  <si>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</si>
  <si>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</si>
  <si>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</si>
  <si>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</si>
  <si>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</si>
  <si>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</si>
  <si>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</si>
  <si>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</si>
  <si>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</si>
  <si>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</si>
  <si>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</si>
  <si>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</si>
  <si>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</si>
  <si>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</si>
  <si>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</si>
  <si>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</si>
  <si>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</si>
  <si>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</si>
  <si>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</si>
  <si>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</si>
  <si>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</si>
  <si>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</si>
  <si>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</si>
  <si>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</si>
  <si>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</si>
  <si>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</si>
  <si>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</si>
  <si>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</si>
  <si>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</si>
  <si>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</si>
  <si>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</si>
  <si>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</si>
  <si>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</si>
  <si>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</si>
  <si>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</si>
  <si>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</si>
  <si>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</si>
  <si>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</si>
  <si>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</si>
  <si>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</si>
  <si>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</si>
  <si>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</si>
  <si>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</si>
  <si>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</si>
  <si>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</si>
  <si>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</si>
  <si>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</si>
  <si>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</si>
  <si>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</si>
  <si>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</si>
  <si>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</si>
  <si>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</si>
  <si>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</si>
  <si>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</si>
  <si>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</si>
  <si>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</si>
  <si>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</si>
  <si>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</si>
  <si>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</si>
  <si>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</si>
  <si>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</si>
  <si>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</si>
  <si>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</si>
  <si>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</si>
  <si>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</si>
  <si>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</si>
  <si>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</si>
  <si>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</si>
  <si>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</si>
  <si>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</si>
  <si>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</si>
  <si>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</si>
  <si>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</si>
  <si>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</si>
  <si>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</si>
  <si>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</si>
  <si>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</si>
  <si>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</si>
  <si>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</si>
  <si>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</si>
  <si>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</si>
  <si>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</si>
  <si>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</si>
  <si>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</si>
  <si>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</si>
  <si>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</si>
  <si>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</si>
  <si>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</si>
  <si>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</si>
  <si>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</si>
  <si>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</si>
  <si>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</si>
  <si>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</si>
  <si>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</si>
  <si>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</si>
  <si>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</si>
  <si>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</si>
  <si>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</si>
  <si>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</si>
  <si>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</si>
  <si>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</si>
  <si>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</si>
  <si>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</si>
  <si>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</si>
  <si>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</si>
  <si>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</si>
  <si>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</si>
  <si>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</si>
  <si>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</si>
  <si>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</si>
  <si>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</si>
  <si>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</si>
  <si>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</si>
  <si>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</si>
  <si>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</si>
  <si>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</si>
  <si>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</si>
  <si>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</si>
  <si>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</si>
  <si>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</si>
  <si>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</si>
  <si>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</si>
  <si>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</si>
  <si>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</si>
  <si>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</si>
  <si>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</si>
  <si>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</si>
  <si>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</si>
  <si>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</si>
  <si>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</si>
  <si>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</si>
  <si>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</si>
  <si>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</si>
  <si>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</si>
  <si>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</si>
  <si>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</si>
  <si>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</si>
  <si>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</si>
  <si>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</si>
  <si>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</si>
  <si>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</si>
  <si>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</si>
  <si>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</si>
  <si>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</si>
  <si>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</si>
  <si>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</si>
  <si>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</si>
  <si>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</si>
  <si>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</si>
  <si>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</si>
  <si>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</si>
  <si>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</si>
  <si>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</si>
  <si>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</si>
  <si>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</si>
  <si>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</si>
  <si>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</si>
  <si>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</si>
  <si>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</si>
  <si>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</si>
  <si>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</si>
  <si>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</si>
  <si>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</si>
  <si>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</si>
  <si>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</si>
  <si>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</si>
  <si>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</si>
  <si>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</si>
  <si>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</si>
  <si>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</si>
  <si>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</si>
  <si>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</si>
  <si>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</si>
  <si>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</si>
  <si>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</si>
  <si>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</si>
  <si>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</si>
  <si>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</si>
  <si>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</si>
  <si>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</si>
  <si>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</si>
  <si>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</si>
  <si>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</si>
  <si>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</si>
  <si>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</si>
  <si>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</si>
  <si>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</si>
  <si>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</si>
  <si>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</si>
  <si>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</si>
  <si>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</si>
  <si>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</si>
  <si>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</si>
  <si>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</si>
  <si>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</si>
  <si>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</si>
  <si>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</si>
  <si>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</si>
  <si>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</si>
  <si>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</si>
  <si>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</si>
  <si>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</si>
  <si>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</si>
  <si>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</si>
  <si>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</si>
  <si>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</si>
  <si>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</si>
  <si>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</si>
  <si>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</si>
  <si>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</si>
  <si>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</si>
  <si>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</si>
  <si>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</si>
  <si>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</si>
  <si>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</si>
  <si>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</si>
  <si>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</si>
  <si>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</si>
  <si>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</si>
  <si>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</si>
  <si>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</si>
  <si>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</si>
  <si>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</si>
  <si>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</si>
  <si>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</si>
  <si>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</si>
  <si>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</si>
  <si>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</si>
  <si>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</si>
  <si>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</si>
  <si>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</si>
  <si>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</si>
  <si>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</si>
  <si>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</si>
  <si>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</si>
  <si>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</si>
  <si>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</si>
  <si>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</si>
  <si>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</si>
  <si>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</si>
  <si>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</si>
  <si>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</si>
  <si>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</si>
  <si>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</si>
  <si>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</si>
  <si>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</si>
  <si>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</si>
  <si>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</si>
  <si>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</si>
  <si>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</si>
  <si>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</si>
  <si>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</si>
  <si>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</si>
  <si>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</si>
  <si>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</si>
  <si>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</si>
  <si>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</si>
  <si>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</si>
  <si>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</si>
  <si>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</si>
  <si>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</si>
  <si>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</si>
  <si>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</si>
  <si>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</si>
  <si>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</si>
  <si>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</si>
  <si>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</si>
  <si>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</si>
  <si>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</si>
  <si>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</si>
  <si>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</si>
  <si>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</si>
  <si>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</si>
  <si>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</si>
  <si>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</si>
  <si>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</si>
  <si>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</si>
  <si>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</si>
  <si>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</si>
  <si>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</si>
  <si>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</si>
  <si>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</si>
  <si>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</si>
  <si>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</si>
  <si>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</si>
  <si>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</si>
  <si>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</si>
  <si>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</si>
  <si>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</si>
  <si>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</si>
  <si>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</si>
  <si>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</si>
  <si>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</si>
  <si>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</si>
  <si>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</si>
  <si>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</si>
  <si>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</si>
  <si>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</si>
  <si>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</si>
  <si>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</si>
  <si>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</si>
  <si>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</si>
  <si>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</si>
  <si>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</si>
  <si>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</si>
  <si>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</si>
  <si>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</si>
  <si>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</si>
  <si>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</si>
  <si>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</si>
  <si>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</si>
  <si>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</si>
  <si>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</si>
  <si>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</si>
  <si>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</si>
  <si>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</si>
  <si>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</si>
  <si>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</si>
  <si>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</si>
  <si>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</si>
  <si>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</si>
  <si>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</si>
  <si>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</si>
  <si>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</si>
  <si>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</si>
  <si>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</si>
  <si>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</si>
  <si>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</si>
  <si>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</si>
  <si>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</si>
  <si>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</si>
  <si>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</si>
  <si>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</si>
  <si>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</si>
  <si>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</si>
  <si>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</si>
  <si>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</si>
  <si>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</si>
  <si>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</si>
  <si>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</si>
  <si>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</si>
  <si>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</si>
  <si>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</si>
  <si>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</si>
  <si>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</si>
  <si>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</si>
  <si>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</si>
  <si>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</si>
  <si>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</si>
  <si>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</si>
  <si>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</si>
  <si>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</si>
  <si>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</si>
  <si>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</si>
  <si>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</si>
  <si>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</si>
  <si>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</si>
  <si>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</si>
  <si>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</si>
  <si>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</si>
  <si>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</si>
  <si>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</si>
  <si>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</si>
  <si>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</si>
  <si>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</si>
  <si>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</si>
  <si>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</si>
  <si>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</si>
  <si>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</si>
  <si>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</si>
  <si>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</si>
  <si>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</si>
  <si>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</si>
  <si>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</si>
  <si>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</si>
  <si>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</si>
  <si>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</si>
  <si>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</si>
  <si>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</si>
  <si>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</si>
  <si>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</si>
  <si>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</si>
  <si>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</si>
  <si>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</si>
  <si>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</si>
  <si>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</si>
  <si>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</si>
  <si>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</si>
  <si>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</si>
  <si>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</si>
  <si>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</si>
  <si>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</si>
  <si>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</si>
  <si>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</si>
  <si>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</si>
  <si>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</si>
  <si>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</si>
  <si>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</si>
  <si>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</si>
  <si>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</si>
  <si>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</si>
  <si>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</si>
  <si>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</si>
  <si>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</si>
  <si>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</si>
  <si>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</si>
  <si>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</si>
  <si>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</si>
  <si>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</si>
  <si>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</si>
  <si>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</si>
  <si>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</si>
  <si>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</si>
  <si>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</si>
  <si>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</si>
  <si>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</si>
  <si>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</si>
  <si>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</si>
  <si>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</si>
  <si>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</si>
  <si>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</si>
  <si>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</si>
  <si>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</si>
  <si>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</si>
  <si>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</si>
  <si>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</si>
  <si>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</si>
  <si>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</si>
  <si>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</si>
  <si>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</si>
  <si>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</si>
  <si>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</si>
  <si>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</si>
  <si>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</si>
  <si>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</si>
  <si>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</si>
  <si>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</si>
  <si>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</si>
  <si>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</si>
  <si>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</si>
  <si>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</si>
  <si>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</si>
  <si>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</si>
  <si>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</si>
  <si>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</si>
  <si>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</si>
  <si>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</si>
  <si>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</si>
  <si>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</si>
  <si>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</si>
  <si>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</si>
  <si>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</si>
  <si>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</si>
  <si>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</si>
  <si>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</si>
  <si>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</si>
  <si>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</si>
  <si>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</si>
  <si>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</si>
  <si>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</si>
  <si>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</si>
  <si>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</si>
  <si>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</si>
  <si>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</si>
  <si>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</si>
  <si>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</si>
  <si>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</si>
  <si>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</si>
  <si>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</si>
  <si>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</si>
  <si>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</si>
  <si>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</si>
  <si>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</si>
  <si>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</si>
  <si>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</si>
  <si>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</si>
  <si>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</si>
  <si>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</si>
  <si>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</si>
  <si>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</si>
  <si>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</si>
  <si>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</si>
  <si>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</si>
  <si>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</si>
  <si>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</si>
  <si>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</si>
  <si>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</si>
  <si>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</si>
  <si>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</si>
  <si>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</si>
  <si>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</si>
  <si>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</si>
  <si>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</si>
  <si>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</si>
  <si>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</si>
  <si>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</si>
  <si>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</si>
  <si>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</si>
  <si>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</si>
  <si>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</si>
  <si>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</si>
  <si>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</si>
  <si>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</si>
  <si>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</si>
  <si>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</si>
  <si>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</si>
  <si>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</si>
  <si>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</si>
  <si>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</si>
  <si>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</si>
  <si>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</si>
  <si>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</si>
  <si>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</si>
  <si>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</si>
  <si>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</si>
  <si>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</si>
  <si>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</si>
  <si>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</si>
  <si>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</si>
  <si>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</si>
  <si>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</si>
  <si>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</si>
  <si>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</si>
  <si>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</si>
  <si>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</si>
  <si>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</si>
  <si>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</si>
  <si>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</si>
  <si>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</si>
  <si>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</si>
  <si>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</si>
  <si>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</si>
  <si>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</si>
  <si>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</si>
  <si>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</si>
  <si>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</si>
  <si>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</si>
  <si>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</si>
  <si>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</si>
  <si>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</si>
  <si>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</si>
  <si>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</si>
  <si>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</si>
  <si>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</si>
  <si>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</si>
  <si>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</si>
  <si>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</si>
  <si>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</si>
  <si>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</si>
  <si>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</si>
  <si>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</si>
  <si>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</si>
  <si>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</si>
  <si>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</si>
  <si>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</si>
  <si>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</si>
  <si>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</si>
  <si>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</si>
  <si>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</si>
  <si>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</si>
  <si>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</si>
  <si>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</si>
  <si>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</si>
  <si>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</si>
  <si>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</si>
  <si>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</si>
  <si>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</si>
  <si>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</si>
  <si>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</si>
  <si>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</si>
  <si>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</si>
  <si>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</si>
  <si>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</si>
  <si>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</si>
  <si>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</si>
  <si>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</si>
  <si>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</si>
  <si>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</si>
  <si>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</si>
  <si>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</si>
  <si>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</si>
  <si>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</si>
  <si>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</si>
  <si>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</si>
  <si>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</si>
  <si>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</si>
  <si>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</si>
  <si>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</si>
  <si>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</si>
  <si>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</si>
  <si>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</si>
  <si>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</si>
  <si>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</si>
  <si>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</si>
  <si>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</si>
  <si>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</si>
  <si>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</si>
  <si>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</si>
  <si>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</si>
  <si>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</si>
  <si>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</si>
  <si>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</si>
  <si>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</si>
  <si>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</si>
  <si>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</si>
  <si>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</si>
  <si>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</si>
  <si>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</si>
  <si>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</si>
  <si>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</si>
  <si>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</si>
  <si>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</si>
  <si>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</si>
  <si>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</si>
  <si>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</si>
  <si>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</si>
  <si>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</si>
  <si>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</si>
  <si>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</si>
  <si>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</si>
  <si>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</si>
  <si>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</si>
  <si>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</si>
  <si>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</si>
  <si>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</si>
  <si>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</si>
  <si>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</si>
  <si>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</si>
  <si>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</si>
  <si>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</si>
  <si>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</si>
  <si>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</si>
  <si>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</si>
  <si>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</si>
  <si>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</si>
  <si>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</si>
  <si>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</si>
  <si>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</si>
  <si>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</si>
  <si>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</si>
  <si>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</si>
  <si>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</si>
  <si>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</si>
  <si>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</si>
  <si>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</si>
  <si>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</si>
  <si>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</si>
  <si>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</si>
  <si>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</si>
  <si>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</si>
  <si>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</si>
  <si>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</si>
  <si>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</si>
  <si>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</si>
  <si>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</si>
  <si>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</si>
  <si>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</si>
  <si>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</si>
  <si>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</si>
  <si>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</si>
  <si>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</si>
  <si>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</si>
  <si>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</si>
  <si>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</si>
  <si>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</si>
  <si>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</si>
  <si>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</si>
  <si>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</si>
  <si>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</si>
  <si>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</si>
  <si>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</si>
  <si>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</si>
  <si>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</si>
  <si>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</si>
  <si>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</si>
  <si>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</si>
  <si>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</si>
  <si>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</si>
  <si>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</si>
  <si>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</si>
  <si>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</si>
  <si>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</si>
  <si>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</si>
  <si>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</si>
  <si>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</si>
  <si>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</si>
  <si>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</si>
  <si>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</si>
  <si>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</si>
  <si>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</si>
  <si>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</si>
  <si>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</si>
  <si>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</si>
  <si>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</si>
  <si>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</si>
  <si>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</si>
  <si>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</si>
  <si>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</si>
  <si>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</si>
  <si>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</si>
  <si>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</si>
  <si>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</si>
  <si>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</si>
  <si>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</si>
  <si>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</si>
  <si>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</si>
  <si>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</si>
  <si>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</si>
  <si>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</si>
  <si>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</si>
  <si>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</si>
  <si>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</si>
  <si>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</si>
  <si>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</si>
  <si>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</si>
  <si>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</si>
  <si>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</si>
  <si>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</si>
  <si>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</si>
  <si>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</si>
  <si>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</si>
  <si>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</si>
  <si>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</si>
  <si>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</si>
  <si>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</si>
  <si>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</si>
  <si>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</si>
  <si>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</si>
  <si>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</si>
  <si>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</si>
  <si>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</si>
  <si>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</si>
  <si>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</si>
  <si>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</si>
  <si>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</si>
  <si>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</si>
  <si>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</si>
  <si>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</si>
  <si>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</si>
  <si>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</si>
  <si>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</si>
  <si>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</si>
  <si>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</si>
  <si>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</si>
  <si>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</si>
  <si>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</si>
  <si>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</si>
  <si>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</si>
  <si>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</si>
  <si>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</si>
  <si>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</si>
  <si>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</si>
  <si>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</si>
  <si>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</si>
  <si>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</si>
  <si>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</si>
  <si>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</si>
  <si>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</si>
  <si>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</si>
  <si>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</si>
  <si>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</si>
  <si>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</si>
  <si>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</si>
  <si>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</si>
  <si>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</si>
  <si>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</si>
  <si>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</si>
  <si>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</si>
  <si>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</si>
  <si>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</si>
  <si>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</si>
  <si>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</si>
  <si>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</si>
  <si>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</si>
  <si>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</si>
  <si>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</si>
  <si>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</si>
  <si>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</si>
  <si>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</si>
  <si>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</si>
  <si>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</si>
  <si>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</si>
  <si>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</si>
  <si>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</si>
  <si>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</si>
  <si>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</si>
  <si>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</si>
  <si>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</si>
  <si>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</si>
  <si>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</si>
  <si>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</si>
  <si>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</si>
  <si>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</si>
  <si>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</si>
  <si>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</si>
  <si>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</si>
  <si>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</si>
  <si>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</si>
  <si>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</si>
  <si>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</si>
  <si>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</si>
  <si>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</si>
  <si>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</si>
  <si>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</si>
  <si>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</si>
  <si>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</si>
  <si>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</si>
  <si>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</si>
  <si>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</si>
  <si>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</si>
  <si>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</si>
  <si>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</si>
  <si>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</si>
  <si>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</si>
  <si>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</si>
  <si>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</si>
  <si>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</si>
  <si>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</si>
  <si>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</si>
  <si>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</si>
  <si>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</si>
  <si>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</si>
  <si>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</si>
  <si>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</si>
  <si>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</si>
  <si>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</si>
  <si>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</si>
  <si>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</si>
  <si>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</si>
  <si>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</si>
  <si>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</si>
  <si>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</si>
  <si>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</si>
  <si>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</si>
  <si>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</si>
  <si>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</si>
  <si>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</si>
  <si>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</si>
  <si>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</si>
  <si>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</si>
  <si>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</si>
  <si>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</si>
  <si>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</si>
  <si>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</si>
  <si>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</si>
  <si>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</si>
  <si>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</si>
  <si>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</si>
  <si>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</si>
  <si>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</si>
  <si>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</si>
  <si>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</si>
  <si>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</si>
  <si>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</si>
  <si>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</si>
  <si>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</si>
  <si>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</si>
  <si>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</si>
  <si>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</si>
  <si>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</si>
  <si>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</si>
  <si>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</si>
  <si>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</si>
  <si>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</si>
  <si>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</si>
  <si>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</si>
  <si>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</si>
  <si>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</si>
  <si>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</si>
  <si>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</si>
  <si>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</si>
  <si>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</si>
  <si>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</si>
  <si>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</si>
  <si>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</si>
  <si>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</si>
  <si>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</si>
  <si>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</si>
  <si>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</si>
  <si>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</si>
  <si>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</si>
  <si>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</si>
  <si>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</si>
  <si>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</si>
  <si>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</si>
  <si>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</si>
  <si>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</si>
  <si>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</si>
  <si>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</si>
  <si>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</si>
  <si>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</si>
  <si>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</si>
  <si>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</si>
  <si>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</si>
  <si>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</si>
  <si>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</si>
  <si>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</si>
  <si>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</si>
  <si>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</si>
  <si>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</si>
  <si>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</si>
  <si>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</si>
  <si>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</si>
  <si>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</si>
  <si>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</si>
  <si>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</si>
  <si>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</si>
  <si>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</si>
  <si>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</si>
  <si>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</si>
  <si>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</si>
  <si>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</si>
  <si>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</si>
  <si>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</si>
  <si>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</si>
  <si>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</si>
  <si>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</si>
  <si>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</si>
  <si>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</si>
  <si>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</si>
  <si>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</si>
  <si>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</si>
  <si>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</si>
  <si>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</si>
  <si>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</si>
  <si>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</si>
  <si>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</si>
  <si>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</si>
  <si>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</si>
  <si>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</si>
  <si>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</si>
  <si>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</si>
  <si>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</si>
  <si>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</si>
  <si>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</si>
  <si>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</si>
  <si>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</si>
  <si>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</si>
  <si>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</si>
  <si>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</si>
  <si>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</si>
  <si>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</si>
  <si>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</si>
  <si>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</si>
  <si>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</si>
  <si>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</si>
  <si>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</si>
  <si>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</si>
  <si>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</si>
  <si>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</si>
  <si>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</si>
  <si>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</si>
  <si>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</si>
  <si>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</si>
  <si>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</si>
  <si>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</si>
  <si>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</si>
  <si>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</si>
  <si>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</si>
  <si>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</si>
  <si>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</si>
  <si>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</si>
  <si>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</si>
  <si>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</si>
  <si>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</si>
  <si>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</si>
  <si>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</si>
  <si>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</si>
  <si>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</si>
  <si>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</si>
  <si>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</si>
  <si>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</si>
  <si>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</si>
  <si>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</si>
  <si>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</si>
  <si>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</si>
  <si>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</si>
  <si>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</si>
  <si>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</si>
  <si>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</si>
  <si>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</si>
  <si>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</si>
  <si>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</si>
  <si>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</si>
  <si>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</si>
  <si>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</si>
  <si>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</si>
  <si>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</si>
  <si>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</si>
  <si>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</si>
  <si>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</si>
  <si>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</si>
  <si>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</si>
  <si>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</si>
  <si>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</si>
  <si>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</si>
  <si>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</si>
  <si>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</si>
  <si>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</si>
  <si>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</si>
  <si>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</si>
  <si>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</si>
  <si>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</si>
  <si>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</si>
  <si>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</si>
  <si>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</si>
  <si>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</si>
  <si>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</si>
  <si>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</si>
  <si>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</si>
  <si>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</si>
  <si>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</si>
  <si>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</si>
  <si>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</si>
  <si>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</si>
  <si>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</si>
  <si>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</si>
  <si>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</si>
  <si>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</si>
  <si>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</si>
  <si>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</si>
  <si>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</si>
  <si>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</si>
  <si>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</si>
  <si>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</si>
  <si>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</si>
  <si>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</si>
  <si>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</si>
  <si>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</si>
  <si>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</si>
  <si>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</si>
  <si>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</si>
  <si>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</si>
  <si>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</si>
  <si>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</si>
  <si>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</si>
  <si>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</si>
  <si>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</si>
  <si>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</si>
  <si>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</si>
  <si>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</si>
  <si>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</si>
  <si>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</si>
  <si>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</si>
  <si>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</si>
  <si>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</si>
  <si>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</si>
  <si>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</si>
  <si>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</si>
  <si>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</si>
  <si>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</si>
  <si>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</si>
  <si>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</si>
  <si>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</si>
  <si>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</si>
  <si>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</si>
  <si>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</si>
  <si>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</si>
  <si>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</si>
  <si>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</si>
  <si>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</si>
  <si>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</si>
  <si>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</si>
  <si>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</si>
  <si>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</si>
  <si>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</si>
  <si>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</si>
  <si>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</si>
  <si>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</si>
  <si>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</si>
  <si>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</si>
  <si>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</si>
  <si>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</si>
  <si>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</si>
  <si>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</si>
  <si>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</si>
  <si>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</si>
  <si>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</si>
  <si>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</si>
  <si>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</si>
  <si>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</si>
  <si>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</si>
  <si>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</si>
  <si>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</si>
  <si>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</si>
  <si>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</si>
  <si>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</si>
  <si>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</si>
  <si>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</si>
  <si>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</si>
  <si>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</si>
  <si>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</si>
  <si>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</si>
  <si>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</si>
  <si>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</si>
  <si>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</si>
  <si>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</si>
  <si>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</si>
  <si>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</si>
  <si>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</si>
  <si>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</si>
  <si>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</si>
  <si>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</si>
  <si>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</si>
  <si>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</si>
  <si>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</si>
  <si>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</si>
  <si>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</si>
  <si>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</si>
  <si>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</si>
  <si>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</si>
  <si>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</si>
  <si>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</si>
  <si>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</si>
  <si>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</si>
  <si>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</si>
  <si>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</si>
  <si>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</si>
  <si>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</si>
  <si>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</si>
  <si>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</si>
  <si>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</si>
  <si>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</si>
  <si>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</si>
  <si>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</si>
  <si>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</si>
  <si>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</si>
  <si>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</si>
  <si>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</si>
  <si>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</si>
  <si>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</si>
  <si>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</si>
  <si>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</si>
  <si>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</si>
  <si>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</si>
  <si>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</si>
  <si>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</si>
  <si>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</si>
  <si>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</si>
  <si>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</si>
  <si>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</si>
  <si>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</si>
  <si>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</si>
  <si>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</si>
  <si>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</si>
  <si>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</si>
  <si>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</si>
  <si>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</si>
  <si>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</si>
  <si>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</si>
  <si>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</si>
  <si>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</si>
  <si>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</si>
  <si>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</si>
  <si>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</si>
  <si>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</si>
  <si>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</si>
  <si>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</si>
  <si>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</si>
  <si>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</si>
  <si>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</si>
  <si>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</si>
  <si>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</si>
  <si>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</si>
  <si>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</si>
  <si>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</si>
  <si>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</si>
  <si>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</si>
  <si>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</si>
  <si>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</si>
  <si>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</si>
  <si>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</si>
  <si>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</si>
  <si>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</si>
  <si>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</si>
  <si>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</si>
  <si>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</si>
  <si>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</si>
  <si>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</si>
  <si>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</si>
  <si>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</si>
  <si>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</si>
  <si>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</si>
  <si>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</si>
  <si>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</si>
  <si>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</si>
  <si>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</si>
  <si>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</si>
  <si>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</si>
  <si>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</si>
  <si>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</si>
  <si>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</si>
  <si>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</si>
  <si>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</si>
  <si>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</si>
  <si>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</si>
  <si>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</si>
  <si>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</si>
  <si>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</si>
  <si>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</si>
  <si>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</si>
  <si>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</si>
  <si>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</si>
  <si>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</si>
  <si>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</si>
  <si>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</si>
  <si>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</si>
  <si>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</si>
  <si>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</si>
  <si>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</si>
  <si>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</si>
  <si>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</si>
  <si>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</si>
  <si>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</si>
  <si>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</si>
  <si>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</si>
  <si>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</si>
  <si>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</si>
  <si>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</si>
  <si>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</si>
  <si>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</si>
  <si>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</si>
  <si>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</si>
  <si>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</si>
  <si>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</si>
  <si>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</si>
  <si>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</si>
  <si>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</si>
  <si>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</si>
  <si>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</si>
  <si>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</si>
  <si>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</si>
  <si>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</si>
  <si>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</si>
  <si>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</si>
  <si>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</si>
  <si>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</si>
  <si>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</si>
  <si>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</si>
  <si>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</si>
  <si>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</si>
  <si>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</si>
  <si>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</si>
  <si>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</si>
  <si>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</si>
  <si>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</si>
  <si>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</si>
  <si>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</si>
  <si>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</si>
  <si>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</si>
  <si>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</si>
  <si>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</si>
  <si>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</si>
  <si>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</si>
  <si>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</si>
  <si>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</si>
  <si>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</si>
  <si>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</si>
  <si>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</si>
  <si>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</si>
  <si>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</si>
  <si>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</si>
  <si>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</si>
  <si>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</si>
  <si>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</si>
  <si>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</si>
  <si>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</si>
  <si>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</si>
  <si>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</si>
  <si>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</si>
  <si>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</si>
  <si>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</si>
  <si>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</si>
  <si>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</si>
  <si>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</si>
  <si>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</si>
  <si>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</si>
  <si>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</si>
  <si>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</si>
  <si>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</si>
  <si>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</si>
  <si>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</si>
  <si>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</si>
  <si>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</si>
  <si>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</si>
  <si>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</si>
  <si>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</si>
  <si>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</si>
  <si>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</si>
  <si>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</si>
  <si>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</si>
  <si>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</si>
  <si>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</si>
  <si>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</si>
  <si>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</si>
  <si>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</si>
  <si>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</si>
  <si>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</si>
  <si>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</si>
  <si>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</si>
  <si>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</si>
  <si>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</si>
  <si>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</si>
  <si>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</si>
  <si>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</si>
  <si>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</si>
  <si>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</si>
  <si>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</si>
  <si>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</si>
  <si>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</si>
  <si>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</si>
  <si>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</si>
  <si>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</si>
  <si>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</si>
  <si>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</si>
  <si>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</si>
  <si>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</si>
  <si>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</si>
  <si>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</si>
  <si>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</si>
  <si>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</si>
  <si>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</si>
  <si>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</si>
  <si>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</si>
  <si>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</si>
  <si>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</si>
  <si>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</si>
  <si>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</si>
  <si>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</si>
  <si>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</si>
  <si>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</si>
  <si>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</si>
  <si>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</si>
  <si>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</si>
  <si>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</si>
  <si>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</si>
  <si>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</si>
  <si>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</si>
  <si>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</si>
  <si>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</si>
  <si>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</si>
  <si>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</si>
  <si>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</si>
  <si>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</si>
  <si>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</si>
  <si>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</si>
  <si>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</si>
  <si>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</si>
  <si>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</si>
  <si>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</si>
  <si>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</si>
  <si>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</si>
  <si>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</si>
  <si>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</si>
  <si>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</si>
  <si>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</si>
  <si>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</si>
  <si>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</si>
  <si>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</si>
  <si>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</si>
  <si>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</si>
  <si>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</si>
  <si>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</si>
  <si>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</si>
  <si>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</si>
  <si>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</si>
  <si>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</si>
  <si>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</si>
  <si>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</si>
  <si>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</si>
  <si>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</si>
  <si>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</si>
  <si>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</si>
  <si>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</si>
  <si>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</si>
  <si>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</si>
  <si>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</si>
  <si>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</si>
  <si>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</si>
  <si>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</si>
  <si>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</si>
  <si>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</si>
  <si>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</si>
  <si>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</si>
  <si>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</si>
  <si>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</si>
  <si>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</si>
  <si>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</si>
  <si>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</si>
  <si>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</si>
  <si>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</si>
  <si>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</si>
  <si>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</si>
  <si>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</si>
  <si>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</si>
  <si>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</si>
  <si>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</si>
  <si>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</si>
  <si>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</si>
  <si>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</si>
  <si>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</si>
  <si>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</si>
  <si>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</si>
  <si>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</si>
  <si>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</si>
  <si>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</si>
  <si>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</si>
  <si>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</si>
  <si>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</si>
  <si>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</si>
  <si>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</si>
  <si>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</si>
  <si>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</si>
  <si>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</si>
  <si>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</si>
  <si>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</si>
  <si>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</si>
  <si>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</si>
  <si>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</si>
  <si>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</si>
  <si>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</si>
  <si>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</si>
  <si>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</si>
  <si>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</si>
  <si>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</si>
  <si>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</si>
  <si>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</si>
  <si>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</si>
  <si>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</si>
  <si>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</si>
  <si>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</si>
  <si>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</si>
  <si>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</si>
  <si>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</si>
  <si>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</si>
  <si>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</si>
  <si>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</si>
  <si>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</si>
  <si>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</si>
  <si>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</si>
  <si>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</si>
  <si>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</si>
  <si>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</si>
  <si>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</si>
  <si>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</si>
  <si>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</si>
  <si>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</si>
  <si>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</si>
  <si>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</si>
  <si>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</si>
  <si>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</si>
  <si>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</si>
  <si>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</si>
  <si>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</si>
  <si>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</si>
  <si>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</si>
  <si>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</si>
  <si>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</si>
  <si>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</si>
  <si>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</si>
  <si>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</si>
  <si>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</si>
  <si>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</si>
  <si>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</si>
  <si>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</si>
  <si>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</si>
  <si>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</si>
  <si>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</si>
  <si>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</si>
  <si>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</si>
  <si>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</si>
  <si>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</si>
  <si>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</si>
  <si>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</si>
  <si>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</si>
  <si>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</si>
  <si>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</si>
  <si>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</si>
  <si>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</si>
  <si>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</si>
  <si>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</si>
  <si>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</si>
  <si>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</si>
  <si>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</si>
  <si>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</si>
  <si>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</si>
  <si>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</si>
  <si>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</si>
  <si>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</si>
  <si>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</si>
  <si>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</si>
  <si>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</si>
  <si>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</si>
  <si>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</si>
  <si>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</si>
  <si>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</si>
  <si>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</si>
  <si>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</si>
  <si>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</si>
  <si>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</si>
  <si>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</si>
  <si>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</si>
  <si>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</si>
  <si>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</si>
  <si>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</si>
  <si>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</si>
  <si>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</si>
  <si>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</si>
  <si>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</si>
  <si>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</si>
  <si>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</si>
  <si>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</si>
  <si>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</si>
  <si>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</si>
  <si>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</si>
  <si>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</si>
  <si>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</si>
  <si>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</si>
  <si>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</si>
  <si>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</si>
  <si>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</si>
  <si>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</si>
  <si>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</si>
  <si>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</si>
  <si>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</si>
  <si>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</si>
  <si>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</si>
  <si>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</si>
  <si>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</si>
  <si>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</si>
  <si>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</si>
  <si>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</si>
  <si>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</si>
  <si>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</si>
  <si>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</si>
  <si>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</si>
  <si>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</si>
  <si>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</si>
  <si>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</si>
  <si>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</si>
  <si>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</si>
  <si>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</si>
  <si>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</si>
  <si>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</si>
  <si>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</si>
  <si>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</si>
  <si>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</si>
  <si>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</si>
  <si>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</si>
  <si>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</si>
  <si>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</si>
  <si>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</si>
  <si>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</si>
  <si>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</si>
  <si>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</si>
  <si>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</si>
  <si>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</si>
  <si>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</si>
  <si>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</si>
  <si>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</si>
  <si>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</si>
  <si>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</si>
  <si>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</si>
  <si>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</si>
  <si>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</si>
  <si>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</si>
  <si>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</si>
  <si>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</si>
  <si>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</si>
  <si>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</si>
  <si>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</si>
  <si>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</si>
  <si>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</si>
  <si>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</si>
  <si>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</si>
  <si>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</si>
  <si>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</si>
  <si>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</si>
  <si>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</si>
  <si>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</si>
  <si>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</si>
  <si>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</si>
  <si>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</si>
  <si>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</si>
  <si>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</si>
  <si>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</si>
  <si>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</si>
  <si>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</si>
  <si>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</si>
  <si>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</si>
  <si>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</si>
  <si>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</si>
  <si>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</si>
  <si>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</si>
  <si>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</si>
  <si>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</si>
  <si>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</si>
  <si>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</si>
  <si>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</si>
  <si>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</si>
  <si>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</si>
  <si>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</si>
  <si>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</si>
  <si>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</si>
  <si>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</si>
  <si>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</si>
  <si>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</si>
  <si>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</si>
  <si>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</si>
  <si>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</si>
  <si>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</si>
  <si>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</si>
  <si>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</si>
  <si>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</si>
  <si>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</si>
  <si>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</si>
  <si>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</si>
  <si>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</si>
  <si>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</si>
  <si>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</si>
  <si>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</si>
  <si>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</si>
  <si>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</si>
  <si>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</si>
  <si>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</si>
  <si>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</si>
  <si>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</si>
  <si>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</si>
  <si>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</si>
  <si>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</si>
  <si>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</si>
  <si>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</si>
  <si>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</si>
  <si>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</si>
  <si>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</si>
  <si>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</si>
  <si>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</si>
  <si>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</si>
  <si>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</si>
  <si>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</si>
  <si>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</si>
  <si>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</si>
  <si>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</si>
  <si>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</si>
  <si>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</si>
  <si>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</si>
  <si>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</si>
  <si>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</si>
  <si>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</si>
  <si>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</si>
  <si>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</si>
  <si>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</si>
  <si>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</si>
  <si>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</si>
  <si>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</si>
  <si>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</si>
  <si>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</si>
  <si>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</si>
  <si>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</si>
  <si>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</si>
  <si>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</si>
  <si>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</si>
  <si>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</si>
  <si>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</si>
  <si>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</si>
  <si>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</si>
  <si>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</si>
  <si>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</si>
  <si>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</si>
  <si>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</si>
  <si>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</si>
  <si>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</si>
  <si>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</si>
  <si>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</si>
  <si>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</si>
  <si>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</si>
  <si>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</si>
  <si>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</si>
  <si>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</si>
  <si>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</si>
  <si>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</si>
  <si>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</si>
  <si>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</si>
  <si>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</si>
  <si>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</si>
  <si>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</si>
  <si>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</si>
  <si>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</si>
  <si>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</si>
  <si>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</si>
  <si>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</si>
  <si>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</si>
  <si>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</si>
  <si>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</si>
  <si>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</si>
  <si>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</si>
  <si>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</si>
  <si>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</si>
  <si>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</si>
  <si>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</si>
  <si>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</si>
  <si>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</si>
  <si>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</si>
  <si>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</si>
  <si>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</si>
  <si>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</si>
  <si>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</si>
  <si>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</si>
  <si>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</si>
  <si>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</si>
  <si>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</si>
  <si>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</si>
  <si>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</si>
  <si>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</si>
  <si>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</si>
  <si>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</si>
  <si>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</si>
  <si>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</si>
  <si>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</si>
  <si>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</si>
  <si>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</si>
  <si>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</si>
  <si>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</si>
  <si>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</si>
  <si>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</si>
  <si>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</si>
  <si>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</si>
  <si>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</si>
  <si>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</si>
  <si>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</si>
  <si>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</si>
  <si>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</si>
  <si>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</si>
  <si>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</si>
  <si>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</si>
  <si>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</si>
  <si>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</si>
  <si>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</si>
  <si>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</si>
  <si>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</si>
  <si>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</si>
  <si>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</si>
  <si>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</si>
  <si>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</si>
  <si>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</si>
  <si>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</si>
  <si>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</si>
  <si>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</si>
  <si>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</si>
  <si>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</si>
  <si>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</si>
  <si>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</si>
  <si>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</si>
  <si>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</si>
  <si>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</si>
  <si>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</si>
  <si>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</si>
  <si>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</si>
  <si>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</si>
  <si>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</si>
  <si>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</si>
  <si>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</si>
  <si>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</si>
  <si>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</si>
  <si>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</si>
  <si>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</si>
  <si>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</si>
  <si>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</si>
  <si>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</si>
  <si>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</si>
  <si>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</si>
  <si>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</si>
  <si>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</si>
  <si>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</si>
  <si>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</si>
  <si>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</si>
  <si>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</si>
  <si>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</si>
  <si>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</si>
  <si>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</si>
  <si>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</si>
  <si>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</si>
  <si>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</si>
  <si>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</si>
  <si>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</si>
  <si>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</si>
  <si>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</si>
  <si>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</si>
  <si>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</si>
  <si>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</si>
  <si>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</si>
  <si>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</si>
  <si>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</si>
  <si>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</si>
  <si>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</si>
  <si>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</si>
  <si>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</si>
  <si>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</si>
  <si>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</si>
  <si>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</si>
  <si>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</si>
  <si>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</si>
  <si>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</si>
  <si>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</si>
  <si>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</si>
  <si>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</si>
  <si>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</si>
  <si>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</si>
  <si>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</si>
  <si>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</si>
  <si>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</si>
  <si>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</si>
  <si>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</si>
  <si>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</si>
  <si>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</si>
  <si>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</si>
  <si>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</si>
  <si>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</si>
  <si>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</si>
  <si>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</si>
  <si>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</si>
  <si>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</si>
  <si>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</si>
  <si>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</si>
  <si>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</si>
  <si>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</si>
  <si>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</si>
  <si>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</si>
  <si>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</si>
  <si>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</si>
  <si>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</si>
  <si>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</si>
  <si>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</si>
  <si>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</si>
  <si>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</si>
  <si>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</si>
  <si>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</si>
  <si>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</si>
  <si>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</si>
  <si>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</si>
  <si>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</si>
  <si>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</si>
  <si>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</si>
  <si>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</si>
  <si>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</si>
  <si>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</si>
  <si>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</si>
  <si>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</si>
  <si>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</si>
  <si>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</si>
  <si>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</si>
  <si>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</si>
  <si>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</si>
  <si>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</si>
  <si>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</si>
  <si>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</si>
  <si>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</si>
  <si>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</si>
  <si>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</si>
  <si>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</si>
  <si>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</si>
  <si>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</si>
  <si>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</si>
  <si>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</si>
  <si>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</si>
  <si>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</si>
  <si>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</si>
  <si>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</si>
  <si>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</si>
  <si>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</si>
  <si>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</si>
  <si>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</si>
  <si>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</si>
  <si>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</si>
  <si>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</si>
  <si>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</si>
  <si>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</si>
  <si>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</si>
  <si>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</si>
  <si>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</si>
  <si>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</si>
  <si>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</si>
  <si>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</si>
  <si>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</si>
  <si>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</si>
  <si>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</si>
  <si>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</si>
  <si>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</si>
  <si>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</si>
  <si>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</si>
  <si>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</si>
  <si>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</si>
  <si>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</si>
  <si>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</si>
  <si>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</si>
  <si>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</si>
  <si>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</si>
  <si>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</si>
  <si>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</si>
  <si>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</si>
  <si>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</si>
  <si>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</si>
  <si>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</si>
  <si>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</si>
  <si>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</si>
  <si>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</si>
  <si>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</si>
  <si>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</si>
  <si>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</si>
  <si>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</si>
  <si>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</si>
  <si>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</si>
  <si>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</si>
  <si>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</si>
  <si>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</si>
  <si>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</si>
  <si>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</si>
  <si>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</si>
  <si>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</si>
  <si>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</si>
  <si>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</si>
  <si>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</si>
  <si>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</si>
  <si>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</si>
  <si>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</si>
  <si>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</si>
  <si>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</si>
  <si>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</si>
  <si>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</si>
  <si>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</si>
  <si>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</si>
  <si>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</si>
  <si>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</si>
  <si>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</si>
  <si>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</si>
  <si>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</si>
  <si>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</si>
  <si>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</si>
  <si>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</si>
  <si>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</si>
  <si>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</si>
  <si>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</si>
  <si>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</si>
  <si>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</si>
  <si>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</si>
  <si>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</si>
  <si>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</si>
  <si>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</si>
  <si>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</si>
  <si>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</si>
  <si>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</si>
  <si>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</si>
  <si>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</si>
  <si>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</si>
  <si>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</si>
  <si>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</si>
  <si>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</si>
  <si>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</si>
  <si>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</si>
  <si>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</si>
  <si>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</si>
  <si>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</si>
  <si>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</si>
  <si>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</si>
  <si>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</si>
  <si>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</si>
  <si>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</si>
  <si>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</si>
  <si>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</si>
  <si>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</si>
  <si>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</si>
  <si>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</si>
  <si>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</si>
  <si>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</si>
  <si>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</si>
  <si>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</si>
  <si>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</si>
  <si>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</si>
  <si>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</si>
  <si>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</si>
  <si>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</si>
  <si>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</si>
  <si>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</si>
  <si>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</si>
  <si>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</si>
  <si>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</si>
  <si>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</si>
  <si>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</si>
  <si>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</si>
  <si>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</si>
  <si>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</si>
  <si>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</si>
  <si>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</si>
  <si>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</si>
  <si>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</si>
  <si>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</si>
  <si>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</si>
  <si>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</si>
  <si>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</si>
  <si>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</si>
  <si>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</si>
  <si>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</si>
  <si>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</si>
  <si>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</si>
  <si>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</si>
  <si>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</si>
  <si>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</si>
  <si>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</si>
  <si>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</si>
  <si>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</si>
  <si>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</si>
  <si>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</si>
  <si>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</si>
  <si>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</si>
  <si>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</si>
  <si>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</si>
  <si>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</si>
  <si>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</si>
  <si>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</si>
  <si>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</si>
  <si>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</si>
  <si>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</si>
  <si>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</si>
  <si>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</si>
  <si>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</si>
  <si>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</si>
  <si>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</si>
  <si>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</si>
  <si>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</si>
  <si>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</si>
  <si>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</si>
  <si>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</si>
  <si>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</si>
  <si>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</si>
  <si>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</si>
  <si>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</si>
  <si>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</si>
  <si>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</si>
  <si>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</si>
  <si>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</si>
  <si>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</si>
  <si>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</si>
  <si>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</si>
  <si>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</si>
  <si>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</si>
  <si>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</si>
  <si>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</si>
  <si>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</si>
  <si>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</si>
  <si>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</si>
  <si>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</si>
  <si>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</si>
  <si>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</si>
  <si>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</si>
  <si>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</si>
  <si>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</si>
  <si>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</si>
  <si>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</si>
  <si>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</si>
  <si>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</si>
  <si>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</si>
  <si>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</si>
  <si>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</si>
  <si>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</si>
  <si>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</si>
  <si>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</si>
  <si>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</si>
  <si>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</si>
  <si>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</si>
  <si>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</si>
  <si>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</si>
  <si>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</si>
  <si>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</si>
  <si>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</si>
  <si>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</si>
  <si>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</si>
  <si>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</si>
  <si>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</si>
  <si>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</si>
  <si>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</si>
  <si>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</si>
  <si>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</si>
  <si>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</si>
  <si>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</si>
  <si>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</si>
  <si>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</si>
  <si>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</si>
  <si>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</si>
  <si>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</si>
  <si>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</si>
  <si>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</si>
  <si>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</si>
  <si>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</si>
  <si>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</si>
  <si>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</si>
  <si>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</si>
  <si>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</si>
  <si>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</si>
  <si>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</si>
  <si>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</si>
  <si>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</si>
  <si>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</si>
  <si>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</si>
  <si>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</si>
  <si>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</si>
  <si>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</si>
  <si>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</si>
  <si>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</si>
  <si>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</si>
  <si>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</si>
  <si>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</si>
  <si>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</si>
  <si>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</si>
  <si>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</si>
  <si>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</si>
  <si>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</si>
  <si>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</si>
  <si>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</si>
  <si>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</si>
  <si>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</si>
  <si>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</si>
  <si>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</si>
  <si>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</si>
  <si>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</si>
  <si>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</si>
  <si>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</si>
  <si>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</si>
  <si>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</si>
  <si>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</si>
  <si>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</si>
  <si>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</si>
  <si>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</si>
  <si>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</si>
  <si>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</si>
  <si>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</si>
  <si>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</si>
  <si>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</si>
  <si>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</si>
  <si>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</si>
  <si>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</si>
  <si>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</si>
  <si>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</si>
  <si>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</si>
  <si>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</si>
  <si>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</si>
  <si>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</si>
  <si>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</si>
  <si>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</si>
  <si>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</si>
  <si>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</si>
  <si>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</si>
  <si>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</si>
  <si>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</si>
  <si>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</si>
  <si>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</si>
  <si>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</si>
  <si>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</si>
  <si>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</si>
  <si>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</si>
  <si>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</si>
  <si>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</si>
  <si>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</si>
  <si>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</si>
  <si>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</si>
  <si>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</si>
  <si>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</si>
  <si>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</si>
  <si>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</si>
  <si>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</si>
  <si>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</si>
  <si>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</si>
  <si>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</si>
  <si>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</si>
  <si>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</si>
  <si>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</si>
  <si>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</si>
  <si>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</si>
  <si>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</si>
  <si>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</si>
  <si>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</si>
  <si>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</si>
  <si>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</si>
  <si>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</si>
  <si>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</si>
  <si>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</si>
  <si>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</si>
  <si>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</si>
  <si>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</si>
  <si>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</si>
  <si>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</si>
  <si>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</si>
  <si>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</si>
  <si>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</si>
  <si>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</si>
  <si>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</si>
  <si>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</si>
  <si>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</si>
  <si>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</si>
  <si>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</si>
  <si>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</si>
  <si>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</si>
  <si>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</si>
  <si>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</si>
  <si>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</si>
  <si>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</si>
  <si>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</si>
  <si>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</si>
  <si>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</si>
  <si>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</si>
  <si>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</si>
  <si>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</si>
  <si>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</si>
  <si>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</si>
  <si>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</si>
  <si>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</si>
  <si>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</si>
  <si>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</si>
  <si>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</si>
  <si>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</si>
  <si>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</si>
  <si>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</si>
  <si>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</si>
  <si>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</si>
  <si>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</si>
  <si>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</si>
  <si>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</si>
  <si>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</si>
  <si>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</si>
  <si>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</si>
  <si>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</si>
  <si>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</si>
  <si>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</si>
  <si>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</si>
  <si>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</si>
  <si>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</si>
  <si>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</si>
  <si>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</si>
  <si>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</si>
  <si>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</si>
  <si>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</si>
  <si>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</si>
  <si>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</si>
  <si>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</si>
  <si>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</si>
  <si>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</si>
  <si>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</si>
  <si>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</si>
  <si>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</si>
  <si>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</si>
  <si>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</si>
  <si>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</si>
  <si>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</si>
  <si>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</si>
  <si>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</si>
  <si>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</si>
  <si>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</si>
  <si>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</si>
  <si>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</si>
  <si>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</si>
  <si>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</si>
  <si>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</si>
  <si>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</si>
  <si>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</si>
  <si>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</si>
  <si>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</si>
  <si>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</si>
  <si>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</si>
  <si>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</si>
  <si>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</si>
  <si>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</si>
  <si>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</si>
  <si>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</si>
  <si>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</si>
  <si>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</si>
  <si>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</si>
  <si>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</si>
  <si>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</si>
  <si>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</si>
  <si>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</si>
  <si>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</si>
  <si>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</si>
  <si>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</si>
  <si>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</si>
  <si>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</si>
  <si>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</si>
  <si>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</si>
  <si>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</si>
  <si>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</si>
  <si>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</si>
  <si>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</si>
  <si>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</si>
  <si>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</si>
  <si>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</si>
  <si>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</si>
  <si>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</si>
  <si>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</si>
  <si>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</si>
  <si>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</si>
  <si>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</si>
  <si>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</si>
  <si>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</si>
  <si>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</si>
  <si>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</si>
  <si>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</si>
  <si>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</si>
  <si>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</si>
  <si>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</si>
  <si>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</si>
  <si>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</si>
  <si>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</si>
  <si>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</si>
  <si>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</si>
  <si>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</si>
  <si>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</si>
  <si>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</si>
  <si>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</si>
  <si>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</si>
  <si>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</si>
  <si>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</si>
  <si>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</si>
  <si>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</si>
  <si>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</si>
  <si>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</si>
  <si>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</si>
  <si>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</si>
  <si>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</si>
  <si>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</si>
  <si>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</si>
  <si>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</si>
  <si>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</si>
  <si>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</si>
  <si>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</si>
  <si>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</si>
  <si>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</si>
  <si>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</si>
  <si>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</si>
  <si>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</si>
  <si>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</si>
  <si>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</si>
  <si>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</si>
  <si>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</si>
  <si>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</si>
  <si>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</si>
  <si>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</si>
  <si>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</si>
  <si>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</si>
  <si>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</si>
  <si>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</si>
  <si>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</si>
  <si>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</si>
  <si>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</si>
  <si>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</si>
  <si>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</si>
  <si>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</si>
  <si>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</si>
  <si>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</si>
  <si>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</si>
  <si>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</si>
  <si>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</si>
  <si>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</si>
  <si>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</si>
  <si>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</si>
  <si>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</si>
  <si>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</si>
  <si>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</si>
  <si>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</si>
  <si>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</si>
  <si>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</si>
  <si>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</si>
  <si>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</si>
  <si>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</si>
  <si>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</si>
  <si>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</si>
  <si>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</si>
  <si>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</si>
  <si>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</si>
  <si>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</si>
  <si>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</si>
  <si>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</si>
  <si>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</si>
  <si>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</si>
  <si>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</si>
  <si>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</si>
  <si>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</si>
  <si>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</si>
  <si>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</si>
  <si>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</si>
  <si>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</si>
  <si>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</si>
  <si>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</si>
  <si>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</si>
  <si>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</si>
  <si>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</si>
  <si>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</si>
  <si>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</si>
  <si>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</si>
  <si>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</si>
  <si>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</si>
  <si>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</si>
  <si>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</si>
  <si>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</si>
  <si>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</si>
  <si>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</si>
  <si>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</si>
  <si>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</si>
  <si>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</si>
  <si>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</si>
  <si>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</si>
  <si>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</si>
  <si>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</si>
  <si>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</si>
  <si>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</si>
  <si>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</si>
  <si>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</si>
  <si>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</si>
  <si>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</si>
  <si>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</si>
  <si>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</si>
  <si>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</si>
  <si>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</si>
  <si>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</si>
  <si>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</si>
  <si>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</si>
  <si>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</si>
  <si>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</si>
  <si>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</si>
  <si>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</si>
  <si>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</si>
  <si>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</si>
  <si>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</si>
  <si>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</si>
  <si>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</si>
  <si>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</si>
  <si>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</si>
  <si>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</si>
  <si>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</si>
  <si>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</si>
  <si>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</si>
  <si>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</si>
  <si>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</si>
  <si>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</si>
  <si>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</si>
  <si>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</si>
  <si>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</si>
  <si>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</si>
  <si>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</si>
  <si>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</si>
  <si>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</si>
  <si>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</si>
  <si>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</si>
  <si>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</si>
  <si>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</si>
  <si>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</si>
  <si>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</si>
  <si>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</si>
  <si>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</si>
  <si>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</si>
  <si>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</si>
  <si>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</si>
  <si>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</si>
  <si>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</si>
  <si>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</si>
  <si>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</si>
  <si>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</si>
  <si>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</si>
  <si>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</si>
  <si>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</si>
  <si>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</si>
  <si>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</si>
  <si>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</si>
  <si>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</si>
  <si>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</si>
  <si>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</si>
  <si>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</si>
  <si>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</si>
  <si>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</si>
  <si>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</si>
  <si>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</si>
  <si>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</si>
  <si>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</si>
  <si>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</si>
  <si>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</si>
  <si>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</si>
  <si>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</si>
  <si>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</si>
  <si>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</si>
  <si>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</si>
  <si>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</si>
  <si>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</si>
  <si>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</si>
  <si>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</si>
  <si>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</si>
  <si>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</si>
  <si>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</si>
  <si>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</si>
  <si>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</si>
  <si>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</si>
  <si>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</si>
  <si>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</si>
  <si>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</si>
  <si>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</si>
  <si>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</si>
  <si>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</si>
  <si>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</si>
  <si>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</si>
  <si>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</si>
  <si>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</si>
  <si>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</si>
  <si>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</si>
  <si>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</si>
  <si>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</si>
  <si>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</si>
  <si>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</si>
  <si>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</si>
  <si>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</si>
  <si>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</si>
  <si>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</si>
  <si>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</si>
  <si>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</si>
  <si>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</si>
  <si>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</si>
  <si>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</si>
  <si>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</si>
  <si>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</si>
  <si>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</si>
  <si>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</si>
  <si>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</si>
  <si>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</si>
  <si>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</si>
  <si>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</si>
  <si>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</si>
  <si>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</si>
  <si>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</si>
  <si>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</si>
  <si>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</si>
  <si>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</si>
  <si>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</si>
  <si>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</si>
  <si>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</si>
  <si>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</si>
  <si>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</si>
  <si>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</si>
  <si>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</si>
  <si>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</si>
  <si>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</si>
  <si>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</si>
  <si>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</si>
  <si>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</si>
  <si>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</si>
  <si>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</si>
  <si>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</si>
  <si>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</si>
  <si>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</si>
  <si>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</si>
  <si>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</si>
  <si>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</si>
  <si>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</si>
  <si>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</si>
  <si>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</si>
  <si>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</si>
  <si>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</si>
  <si>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</si>
  <si>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</si>
  <si>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</si>
  <si>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</si>
  <si>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</si>
  <si>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</si>
  <si>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</si>
  <si>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</si>
  <si>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</si>
  <si>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</si>
  <si>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</si>
  <si>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</si>
  <si>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</si>
  <si>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</si>
  <si>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</si>
  <si>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</si>
  <si>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</si>
  <si>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</si>
  <si>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</si>
  <si>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</si>
  <si>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</si>
  <si>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</si>
  <si>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</si>
  <si>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</si>
  <si>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</si>
  <si>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</si>
  <si>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</si>
  <si>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</si>
  <si>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</si>
  <si>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</si>
  <si>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</si>
  <si>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</si>
  <si>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</si>
  <si>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</si>
  <si>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</si>
  <si>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</si>
  <si>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</si>
  <si>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</si>
  <si>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</si>
  <si>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</si>
  <si>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</si>
  <si>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</si>
  <si>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</si>
  <si>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</si>
  <si>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</si>
  <si>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</si>
  <si>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</si>
  <si>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</si>
  <si>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</si>
  <si>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</si>
  <si>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</si>
  <si>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</si>
  <si>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</si>
  <si>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</si>
  <si>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</si>
  <si>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</si>
  <si>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</si>
  <si>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</si>
  <si>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</si>
  <si>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</si>
  <si>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</si>
  <si>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</si>
  <si>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</si>
  <si>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</si>
  <si>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</si>
  <si>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</si>
  <si>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</si>
  <si>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</si>
  <si>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</si>
  <si>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</si>
  <si>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</si>
  <si>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</si>
  <si>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</si>
  <si>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</si>
  <si>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</si>
  <si>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</si>
  <si>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</si>
  <si>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</si>
  <si>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</si>
  <si>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</si>
  <si>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</si>
  <si>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</si>
  <si>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</si>
  <si>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</si>
  <si>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</si>
  <si>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</si>
  <si>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</si>
  <si>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</si>
  <si>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</si>
  <si>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</si>
  <si>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</si>
  <si>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</si>
  <si>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</si>
  <si>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</si>
  <si>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</si>
  <si>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</si>
  <si>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</si>
  <si>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</si>
  <si>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</si>
  <si>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</si>
  <si>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</si>
  <si>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</si>
  <si>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</si>
  <si>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</si>
  <si>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</si>
  <si>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</si>
  <si>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</si>
  <si>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</si>
  <si>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</si>
  <si>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</si>
  <si>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</si>
  <si>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</si>
  <si>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</si>
  <si>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</si>
  <si>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</si>
  <si>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</si>
  <si>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</si>
  <si>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</si>
  <si>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</si>
  <si>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</si>
  <si>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</si>
  <si>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</si>
  <si>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</si>
  <si>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</si>
  <si>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</si>
  <si>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</si>
  <si>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</si>
  <si>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</si>
  <si>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</si>
  <si>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</si>
  <si>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</si>
  <si>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</si>
  <si>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</si>
  <si>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</si>
  <si>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</si>
  <si>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</si>
  <si>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</si>
  <si>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</si>
  <si>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</si>
  <si>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</si>
  <si>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</si>
  <si>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</si>
  <si>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</si>
  <si>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</si>
  <si>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</si>
  <si>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</si>
  <si>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</si>
  <si>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</si>
  <si>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</si>
  <si>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</si>
  <si>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</si>
  <si>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</si>
  <si>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</si>
  <si>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</si>
  <si>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</si>
  <si>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</si>
  <si>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</si>
  <si>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</si>
  <si>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</si>
  <si>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</si>
  <si>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</si>
  <si>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</si>
  <si>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</si>
  <si>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</si>
  <si>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</si>
  <si>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</si>
  <si>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</si>
  <si>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</si>
  <si>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</si>
  <si>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</si>
  <si>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</si>
  <si>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</si>
  <si>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</si>
  <si>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</si>
  <si>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</si>
  <si>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</si>
  <si>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</si>
  <si>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</si>
  <si>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</si>
  <si>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</si>
  <si>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</si>
  <si>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</si>
  <si>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</si>
  <si>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</si>
  <si>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</si>
  <si>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</si>
  <si>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</si>
  <si>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</si>
  <si>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</si>
  <si>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</si>
  <si>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</si>
  <si>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</si>
  <si>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</si>
  <si>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</si>
  <si>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</si>
  <si>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</si>
  <si>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</si>
  <si>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</si>
  <si>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</si>
  <si>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</si>
  <si>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</si>
  <si>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</si>
  <si>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</si>
  <si>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</si>
  <si>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</si>
  <si>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</si>
  <si>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</si>
  <si>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</si>
  <si>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</si>
  <si>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</si>
  <si>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</si>
  <si>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</si>
  <si>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</si>
  <si>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</si>
  <si>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</si>
  <si>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</si>
  <si>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</si>
  <si>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</si>
  <si>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</si>
  <si>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</si>
  <si>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</si>
  <si>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</si>
  <si>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</si>
  <si>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</si>
  <si>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</si>
  <si>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</si>
  <si>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</si>
  <si>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</si>
  <si>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</si>
  <si>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</si>
  <si>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</si>
  <si>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</si>
  <si>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</si>
  <si>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</si>
  <si>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</si>
  <si>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</si>
  <si>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</si>
  <si>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</si>
  <si>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</si>
  <si>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</si>
  <si>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</si>
  <si>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</si>
  <si>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</si>
  <si>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</si>
  <si>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</si>
  <si>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</si>
  <si>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</si>
  <si>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</si>
  <si>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</si>
  <si>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</si>
  <si>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</si>
  <si>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</si>
  <si>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</si>
  <si>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</si>
  <si>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</si>
  <si>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</si>
  <si>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</si>
  <si>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</si>
  <si>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</si>
  <si>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</si>
  <si>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</si>
  <si>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</si>
  <si>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</si>
  <si>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</si>
  <si>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</si>
  <si>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</si>
  <si>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</si>
  <si>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</si>
  <si>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</si>
  <si>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</si>
  <si>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</si>
  <si>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</si>
  <si>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</si>
  <si>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</si>
  <si>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</si>
  <si>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</si>
  <si>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</si>
  <si>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</si>
  <si>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</si>
  <si>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</si>
  <si>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</si>
  <si>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</si>
  <si>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</si>
  <si>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</si>
  <si>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</si>
  <si>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</si>
  <si>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</si>
  <si>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</si>
  <si>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</si>
  <si>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</si>
  <si>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</si>
  <si>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</si>
  <si>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</si>
  <si>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</si>
  <si>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</si>
  <si>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</si>
  <si>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</si>
  <si>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</si>
  <si>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</si>
  <si>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</si>
  <si>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</si>
  <si>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</si>
  <si>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</si>
  <si>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</si>
  <si>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</si>
  <si>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</si>
  <si>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</si>
  <si>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</si>
  <si>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</si>
  <si>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</si>
  <si>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</si>
  <si>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</si>
  <si>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</si>
  <si>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</si>
  <si>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</si>
  <si>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</si>
  <si>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</si>
  <si>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</si>
  <si>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</si>
  <si>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</si>
  <si>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</si>
  <si>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</si>
  <si>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</si>
  <si>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</si>
  <si>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</si>
  <si>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</si>
  <si>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</si>
  <si>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</si>
  <si>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</si>
  <si>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</si>
  <si>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</si>
  <si>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</si>
  <si>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</si>
  <si>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</si>
  <si>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</si>
  <si>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</si>
  <si>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</si>
  <si>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</si>
  <si>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</si>
  <si>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</si>
  <si>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</si>
  <si>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</si>
  <si>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</si>
  <si>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</si>
  <si>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</si>
  <si>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</si>
  <si>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</si>
  <si>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</si>
  <si>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</si>
  <si>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</si>
  <si>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</si>
  <si>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</si>
  <si>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</si>
  <si>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</si>
  <si>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</si>
  <si>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</si>
  <si>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</si>
  <si>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</si>
  <si>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</si>
  <si>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</si>
  <si>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</si>
  <si>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</si>
  <si>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</si>
  <si>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</si>
  <si>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</si>
  <si>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</si>
  <si>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</si>
  <si>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</si>
  <si>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</si>
  <si>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</si>
  <si>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</si>
  <si>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</si>
  <si>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</si>
  <si>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</si>
  <si>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</si>
  <si>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</si>
  <si>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</si>
  <si>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</si>
  <si>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</si>
  <si>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</si>
  <si>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</si>
  <si>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</si>
  <si>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</si>
  <si>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</si>
  <si>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</si>
  <si>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</si>
  <si>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</si>
  <si>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</si>
  <si>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</si>
  <si>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</si>
  <si>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</si>
  <si>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</si>
  <si>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</si>
  <si>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</si>
  <si>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</si>
  <si>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</si>
  <si>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</si>
  <si>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</si>
  <si>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</si>
  <si>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</si>
  <si>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</si>
  <si>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</si>
  <si>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</si>
  <si>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</si>
  <si>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</si>
  <si>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</si>
  <si>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</si>
  <si>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</si>
  <si>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</si>
  <si>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</si>
  <si>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</si>
  <si>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</si>
  <si>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</si>
  <si>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</si>
  <si>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</si>
  <si>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</si>
  <si>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</si>
  <si>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</si>
  <si>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</si>
  <si>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</si>
  <si>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</si>
  <si>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</si>
  <si>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</si>
  <si>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</si>
  <si>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</si>
  <si>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</si>
  <si>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</si>
  <si>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</si>
  <si>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</si>
  <si>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</si>
  <si>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</si>
  <si>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</si>
  <si>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</si>
  <si>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</si>
  <si>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</si>
  <si>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</si>
  <si>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</si>
  <si>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</si>
  <si>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</si>
  <si>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</si>
  <si>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</si>
  <si>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</si>
  <si>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</si>
  <si>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</si>
  <si>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</si>
  <si>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</si>
  <si>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</si>
  <si>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</si>
  <si>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</si>
  <si>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</si>
  <si>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</si>
  <si>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</si>
  <si>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</si>
  <si>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</si>
  <si>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</si>
  <si>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</si>
  <si>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</si>
  <si>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</si>
  <si>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</si>
  <si>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</si>
  <si>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</si>
  <si>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</si>
  <si>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</si>
  <si>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</si>
  <si>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</si>
  <si>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</si>
  <si>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</si>
  <si>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</si>
  <si>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</si>
  <si>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</si>
  <si>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</si>
  <si>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</si>
  <si>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</si>
  <si>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</si>
  <si>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</si>
  <si>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</si>
  <si>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</si>
  <si>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</si>
  <si>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</si>
  <si>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</si>
  <si>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</si>
  <si>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</si>
  <si>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</si>
  <si>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</si>
  <si>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</si>
  <si>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</si>
  <si>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</si>
  <si>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</si>
  <si>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</si>
  <si>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</si>
  <si>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</si>
  <si>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</si>
  <si>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</si>
  <si>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</si>
  <si>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</si>
  <si>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</si>
  <si>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</si>
  <si>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</si>
  <si>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</si>
  <si>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</si>
  <si>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</si>
  <si>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</si>
  <si>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</si>
  <si>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</si>
  <si>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</si>
  <si>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</si>
  <si>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</si>
  <si>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</si>
  <si>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</si>
  <si>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</si>
  <si>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</si>
  <si>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</si>
  <si>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</si>
  <si>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</si>
  <si>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</si>
  <si>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</si>
  <si>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</si>
  <si>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</si>
  <si>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</si>
  <si>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</si>
  <si>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</si>
  <si>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</si>
  <si>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</si>
  <si>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</si>
  <si>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</si>
  <si>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</si>
  <si>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</si>
  <si>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</si>
  <si>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</si>
  <si>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</si>
  <si>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</si>
  <si>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</si>
  <si>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</si>
  <si>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</si>
  <si>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</si>
  <si>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</si>
  <si>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</si>
  <si>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</si>
  <si>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</si>
  <si>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</si>
  <si>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</si>
  <si>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</si>
  <si>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</si>
  <si>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</si>
  <si>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</si>
  <si>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</si>
  <si>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</si>
  <si>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</si>
  <si>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</si>
  <si>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</si>
  <si>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</si>
  <si>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</si>
  <si>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</si>
  <si>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</si>
  <si>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</si>
  <si>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</si>
  <si>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</si>
  <si>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</si>
  <si>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</si>
  <si>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</si>
  <si>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</si>
  <si>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</si>
  <si>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</si>
  <si>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</si>
  <si>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</si>
  <si>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</si>
  <si>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</si>
  <si>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</si>
  <si>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</si>
  <si>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</si>
  <si>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</si>
  <si>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</si>
  <si>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</si>
  <si>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</si>
  <si>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</si>
  <si>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</si>
  <si>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</si>
  <si>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</si>
  <si>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</si>
  <si>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</si>
  <si>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</si>
  <si>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</si>
  <si>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</si>
  <si>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</si>
  <si>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</si>
  <si>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</si>
  <si>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</si>
  <si>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</si>
  <si>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</si>
  <si>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</si>
  <si>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</si>
  <si>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</si>
  <si>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</si>
  <si>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</si>
  <si>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</si>
  <si>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</si>
  <si>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</si>
  <si>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</si>
  <si>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</si>
  <si>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</si>
  <si>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</si>
  <si>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</si>
  <si>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</si>
  <si>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</si>
  <si>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</si>
  <si>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</si>
  <si>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</si>
  <si>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</si>
  <si>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</si>
  <si>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</si>
  <si>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</si>
  <si>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</si>
  <si>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</si>
  <si>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</si>
  <si>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</si>
  <si>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</si>
  <si>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</si>
  <si>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</si>
  <si>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</si>
  <si>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</si>
  <si>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</si>
  <si>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</si>
  <si>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</si>
  <si>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</si>
  <si>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</si>
  <si>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</si>
  <si>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</si>
  <si>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</si>
  <si>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</si>
  <si>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</si>
  <si>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</si>
  <si>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</si>
  <si>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</si>
  <si>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</si>
  <si>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</si>
  <si>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</si>
  <si>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</si>
  <si>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</si>
  <si>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</si>
  <si>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</si>
  <si>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</si>
  <si>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</si>
  <si>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</si>
  <si>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</si>
  <si>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</si>
  <si>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</si>
  <si>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</si>
  <si>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</si>
  <si>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</si>
  <si>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</si>
  <si>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</si>
  <si>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</si>
  <si>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</si>
  <si>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</si>
  <si>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</si>
  <si>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</si>
  <si>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</si>
  <si>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</si>
  <si>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</si>
  <si>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</si>
  <si>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</si>
  <si>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</si>
  <si>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</si>
  <si>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</si>
  <si>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</si>
  <si>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</si>
  <si>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</si>
  <si>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</si>
  <si>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</si>
  <si>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</si>
  <si>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</si>
  <si>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</si>
  <si>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</si>
  <si>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</si>
  <si>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</si>
  <si>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</si>
  <si>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</si>
  <si>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</si>
  <si>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</si>
  <si>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</si>
  <si>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</si>
  <si>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</si>
  <si>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</si>
  <si>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</si>
  <si>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</si>
  <si>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</si>
  <si>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</si>
  <si>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</si>
  <si>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</si>
  <si>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</si>
  <si>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</si>
  <si>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</si>
  <si>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</si>
  <si>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</si>
  <si>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</si>
  <si>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</si>
  <si>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</si>
  <si>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</si>
  <si>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</si>
  <si>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</si>
  <si>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</si>
  <si>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</si>
  <si>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</si>
  <si>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</si>
  <si>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</si>
  <si>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</si>
  <si>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</si>
  <si>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</si>
  <si>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</si>
  <si>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</si>
  <si>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</si>
  <si>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</si>
  <si>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</si>
  <si>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</si>
  <si>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</si>
  <si>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</si>
  <si>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</si>
  <si>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</si>
  <si>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</si>
  <si>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</si>
  <si>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</si>
  <si>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</si>
  <si>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</si>
  <si>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</si>
  <si>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</si>
  <si>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</si>
  <si>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</si>
  <si>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</si>
  <si>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</si>
  <si>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</si>
  <si>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</si>
  <si>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</si>
  <si>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</si>
  <si>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</si>
  <si>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</si>
  <si>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</si>
  <si>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</si>
  <si>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</si>
  <si>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</si>
  <si>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</si>
  <si>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</si>
  <si>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</si>
  <si>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</si>
  <si>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</si>
  <si>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</si>
  <si>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</si>
  <si>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</si>
  <si>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</si>
  <si>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</si>
  <si>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</si>
  <si>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</si>
  <si>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</si>
  <si>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</si>
  <si>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</si>
  <si>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</si>
  <si>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</si>
  <si>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</si>
  <si>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</si>
  <si>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</si>
  <si>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</si>
  <si>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</si>
  <si>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</si>
  <si>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</si>
  <si>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</si>
  <si>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</si>
  <si>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</si>
  <si>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</si>
  <si>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</si>
  <si>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</si>
  <si>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</si>
  <si>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</si>
  <si>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</si>
  <si>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</si>
  <si>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</si>
  <si>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</si>
  <si>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</si>
  <si>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</si>
  <si>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</si>
  <si>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</si>
  <si>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</si>
  <si>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</si>
  <si>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</si>
  <si>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</si>
  <si>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</si>
  <si>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</si>
  <si>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</si>
  <si>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</si>
  <si>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</si>
  <si>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</si>
  <si>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</si>
  <si>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</si>
  <si>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</si>
  <si>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</si>
  <si>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</si>
  <si>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</si>
  <si>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</si>
  <si>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</si>
  <si>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</si>
  <si>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</si>
  <si>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</si>
  <si>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</si>
  <si>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</si>
  <si>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</si>
  <si>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</si>
  <si>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</si>
  <si>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</si>
  <si>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</si>
  <si>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</si>
  <si>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</si>
  <si>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</si>
  <si>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</si>
  <si>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</si>
  <si>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</si>
  <si>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</si>
  <si>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</si>
  <si>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</si>
  <si>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</si>
  <si>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</si>
  <si>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</si>
  <si>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</si>
  <si>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</si>
  <si>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</si>
  <si>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</si>
  <si>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</si>
  <si>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</si>
  <si>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</si>
  <si>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</si>
  <si>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</si>
  <si>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</si>
  <si>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</si>
  <si>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</si>
  <si>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</si>
  <si>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</si>
  <si>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</si>
  <si>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</si>
  <si>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</si>
  <si>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</si>
  <si>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</si>
  <si>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</si>
  <si>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</si>
  <si>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</si>
  <si>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</si>
  <si>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</si>
  <si>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</si>
  <si>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</si>
  <si>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</si>
  <si>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</si>
  <si>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</si>
  <si>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</si>
  <si>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</si>
  <si>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</si>
  <si>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</si>
  <si>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</si>
  <si>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</si>
  <si>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</si>
  <si>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</si>
  <si>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</si>
  <si>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</si>
  <si>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</si>
  <si>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</si>
  <si>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</si>
  <si>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</si>
  <si>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</si>
  <si>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</si>
  <si>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</si>
  <si>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</si>
  <si>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</si>
  <si>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</si>
  <si>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</si>
  <si>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</si>
  <si>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</si>
  <si>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</si>
  <si>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</si>
  <si>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</si>
  <si>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</si>
  <si>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</si>
  <si>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</si>
  <si>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</si>
  <si>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</si>
  <si>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</si>
  <si>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</si>
  <si>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</si>
  <si>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</si>
  <si>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</si>
  <si>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</si>
  <si>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</si>
  <si>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</si>
  <si>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</si>
  <si>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</si>
  <si>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</si>
  <si>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</si>
  <si>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</si>
  <si>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</si>
  <si>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</si>
  <si>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</si>
  <si>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</si>
  <si>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</si>
  <si>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</si>
  <si>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</si>
  <si>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</si>
  <si>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</si>
  <si>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</si>
  <si>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</si>
  <si>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</si>
  <si>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</si>
  <si>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</si>
  <si>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</si>
  <si>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</si>
  <si>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</si>
  <si>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</si>
  <si>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</si>
  <si>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</si>
  <si>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</si>
  <si>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</si>
  <si>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</si>
  <si>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</si>
  <si>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</si>
  <si>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</si>
  <si>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</si>
  <si>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</si>
  <si>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</si>
  <si>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</si>
  <si>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</si>
  <si>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</si>
  <si>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</si>
  <si>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</si>
  <si>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</si>
  <si>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</si>
  <si>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</si>
  <si>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</si>
  <si>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</si>
  <si>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</si>
  <si>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</si>
  <si>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</si>
  <si>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</si>
  <si>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</si>
  <si>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</si>
  <si>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</si>
  <si>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</si>
  <si>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</si>
  <si>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</si>
  <si>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</si>
  <si>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</si>
  <si>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</si>
  <si>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</si>
  <si>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</si>
  <si>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</si>
  <si>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</si>
  <si>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</si>
  <si>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</si>
  <si>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</si>
  <si>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</si>
  <si>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</si>
  <si>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</si>
  <si>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</si>
  <si>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</si>
  <si>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</si>
  <si>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</si>
  <si>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</si>
  <si>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</si>
  <si>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</si>
  <si>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</si>
  <si>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</si>
  <si>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</si>
  <si>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</si>
  <si>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</si>
  <si>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</si>
  <si>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</si>
  <si>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</si>
  <si>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</si>
  <si>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</si>
  <si>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</si>
  <si>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</si>
  <si>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</si>
  <si>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</si>
  <si>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</si>
  <si>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</si>
  <si>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</si>
  <si>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</si>
  <si>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</si>
  <si>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</si>
  <si>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</si>
  <si>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</si>
  <si>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</si>
  <si>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</si>
  <si>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</si>
  <si>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</si>
  <si>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</si>
  <si>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</si>
  <si>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</si>
  <si>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</si>
  <si>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</si>
  <si>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</si>
  <si>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</si>
  <si>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</si>
  <si>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</si>
  <si>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</si>
  <si>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</si>
  <si>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</si>
  <si>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</si>
  <si>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</si>
  <si>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</si>
  <si>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</si>
  <si>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</si>
  <si>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</si>
  <si>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</si>
  <si>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</si>
  <si>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</si>
  <si>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</si>
  <si>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</si>
  <si>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</si>
  <si>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</si>
  <si>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</si>
  <si>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</si>
  <si>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</si>
  <si>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</si>
  <si>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</si>
  <si>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</si>
  <si>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</si>
  <si>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</si>
  <si>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</si>
  <si>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</si>
  <si>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</si>
  <si>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</si>
  <si>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</si>
  <si>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</si>
  <si>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</si>
  <si>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</si>
  <si>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</si>
  <si>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</si>
  <si>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</si>
  <si>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</si>
  <si>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</si>
  <si>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</si>
  <si>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</si>
  <si>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</si>
  <si>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</si>
  <si>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</si>
  <si>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</si>
  <si>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</si>
  <si>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</si>
  <si>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</si>
  <si>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</si>
  <si>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</si>
  <si>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</si>
  <si>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</si>
  <si>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</si>
  <si>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</si>
  <si>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</si>
  <si>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</si>
  <si>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</si>
  <si>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</si>
  <si>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</si>
  <si>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</si>
  <si>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</si>
  <si>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</si>
  <si>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</si>
  <si>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</si>
  <si>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</si>
  <si>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</si>
  <si>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</si>
  <si>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</si>
  <si>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</si>
  <si>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</si>
  <si>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</si>
  <si>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</si>
  <si>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</si>
  <si>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</si>
  <si>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</si>
  <si>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</si>
  <si>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</si>
  <si>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</si>
  <si>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</si>
  <si>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</si>
  <si>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</si>
  <si>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</si>
  <si>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</si>
  <si>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</si>
  <si>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</si>
  <si>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</si>
  <si>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</si>
  <si>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</si>
  <si>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</si>
  <si>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</si>
  <si>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</si>
  <si>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</si>
  <si>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</si>
  <si>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</si>
  <si>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</si>
  <si>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</si>
  <si>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</si>
  <si>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</si>
  <si>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</si>
  <si>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</si>
  <si>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</si>
  <si>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</si>
  <si>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</si>
  <si>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</si>
  <si>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</si>
  <si>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</si>
  <si>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</si>
  <si>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</si>
  <si>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</si>
  <si>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</si>
  <si>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</si>
  <si>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</si>
  <si>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</si>
  <si>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</si>
  <si>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</si>
  <si>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</si>
  <si>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</si>
  <si>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</si>
  <si>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</si>
  <si>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</si>
  <si>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</si>
  <si>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</si>
  <si>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</si>
  <si>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</si>
  <si>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</si>
  <si>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</si>
  <si>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</si>
  <si>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</si>
  <si>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</si>
  <si>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</si>
  <si>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</si>
  <si>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</si>
  <si>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</si>
  <si>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</si>
  <si>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</si>
  <si>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</si>
  <si>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</si>
  <si>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</si>
  <si>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</si>
  <si>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</si>
  <si>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</si>
  <si>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</si>
  <si>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</si>
  <si>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</si>
  <si>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</si>
  <si>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</si>
  <si>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</si>
  <si>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</si>
  <si>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</si>
  <si>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</si>
  <si>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</si>
  <si>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</si>
  <si>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</si>
  <si>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</si>
  <si>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</si>
  <si>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</si>
  <si>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</si>
  <si>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</si>
  <si>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</si>
  <si>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</si>
  <si>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</si>
  <si>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</si>
  <si>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</si>
  <si>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</si>
  <si>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</si>
  <si>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</si>
  <si>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</si>
  <si>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</si>
  <si>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</si>
  <si>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</si>
  <si>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</si>
  <si>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</si>
  <si>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</si>
  <si>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</si>
  <si>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</si>
  <si>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</si>
  <si>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</si>
  <si>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</si>
  <si>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</si>
  <si>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</si>
  <si>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</si>
  <si>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</si>
  <si>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</si>
  <si>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</si>
  <si>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</si>
  <si>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</si>
  <si>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</si>
  <si>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</si>
  <si>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</si>
  <si>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</si>
  <si>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</si>
  <si>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</si>
  <si>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</si>
  <si>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</si>
  <si>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</si>
  <si>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</si>
  <si>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</si>
  <si>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</si>
  <si>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</si>
  <si>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</si>
  <si>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</si>
  <si>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</si>
  <si>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</si>
  <si>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</si>
  <si>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</si>
  <si>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</si>
  <si>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</si>
  <si>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</si>
  <si>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</si>
  <si>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</si>
  <si>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</si>
  <si>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</si>
  <si>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</si>
  <si>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</si>
  <si>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</si>
  <si>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</si>
  <si>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</si>
  <si>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</si>
  <si>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</si>
  <si>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</si>
  <si>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</si>
  <si>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</si>
  <si>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</si>
  <si>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</si>
  <si>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</si>
  <si>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</si>
  <si>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</si>
  <si>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</si>
  <si>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</si>
  <si>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</si>
  <si>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</si>
  <si>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</si>
  <si>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</si>
  <si>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</si>
  <si>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</si>
  <si>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</si>
  <si>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</si>
  <si>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</si>
  <si>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</si>
  <si>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</si>
  <si>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</si>
  <si>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</si>
  <si>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</si>
  <si>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</si>
  <si>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</si>
  <si>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</si>
  <si>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</si>
  <si>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</si>
  <si>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</si>
  <si>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</si>
  <si>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</si>
  <si>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</si>
  <si>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</si>
  <si>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</si>
  <si>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</si>
  <si>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</si>
  <si>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</si>
  <si>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</si>
  <si>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</si>
  <si>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</si>
  <si>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</si>
  <si>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</si>
  <si>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</si>
  <si>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</si>
  <si>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</si>
  <si>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</si>
  <si>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</si>
  <si>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</si>
  <si>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</si>
  <si>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</si>
  <si>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</si>
  <si>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</si>
  <si>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</si>
  <si>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</si>
  <si>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</si>
  <si>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</si>
  <si>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</si>
  <si>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</si>
  <si>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</si>
  <si>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</si>
  <si>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</si>
  <si>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</si>
  <si>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</si>
  <si>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</si>
  <si>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</si>
  <si>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</si>
  <si>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</si>
  <si>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</si>
  <si>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</si>
  <si>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</si>
  <si>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</si>
  <si>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</si>
  <si>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</si>
  <si>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</si>
  <si>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</si>
  <si>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</si>
  <si>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</si>
  <si>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</si>
  <si>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</si>
  <si>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</si>
  <si>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</si>
  <si>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</si>
  <si>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</si>
  <si>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</si>
  <si>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</si>
  <si>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</si>
  <si>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</si>
  <si>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</si>
  <si>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</si>
  <si>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</si>
  <si>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</si>
  <si>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</si>
  <si>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</si>
  <si>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</si>
  <si>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</si>
  <si>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</si>
  <si>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</si>
  <si>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</si>
  <si>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</si>
  <si>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</si>
  <si>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</si>
  <si>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</si>
  <si>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</si>
  <si>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</si>
  <si>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</si>
  <si>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</si>
  <si>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</si>
  <si>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</si>
  <si>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</si>
  <si>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</si>
  <si>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</si>
  <si>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</si>
  <si>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</si>
  <si>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</si>
  <si>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</si>
  <si>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</si>
  <si>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</si>
  <si>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</si>
  <si>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</si>
  <si>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</si>
  <si>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</si>
  <si>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</si>
  <si>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</si>
  <si>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</si>
  <si>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</si>
  <si>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</si>
  <si>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</si>
  <si>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</si>
  <si>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</si>
  <si>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</si>
  <si>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</si>
  <si>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</si>
  <si>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</si>
  <si>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</si>
  <si>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</si>
  <si>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</si>
  <si>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</si>
  <si>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</si>
  <si>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</si>
  <si>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</si>
  <si>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</si>
  <si>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</si>
  <si>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</si>
  <si>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</si>
  <si>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</si>
  <si>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</si>
  <si>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</si>
  <si>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</si>
  <si>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</si>
  <si>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</si>
  <si>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</si>
  <si>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</si>
  <si>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</si>
  <si>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</si>
  <si>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</si>
  <si>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</si>
  <si>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</si>
  <si>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</si>
  <si>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</si>
  <si>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</si>
  <si>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</si>
  <si>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</si>
  <si>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</si>
  <si>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</si>
  <si>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</si>
  <si>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</si>
  <si>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</si>
  <si>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</si>
  <si>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</si>
  <si>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</si>
  <si>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</si>
  <si>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</si>
  <si>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</si>
  <si>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</si>
  <si>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</si>
  <si>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</si>
  <si>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</si>
  <si>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</si>
  <si>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</si>
  <si>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</si>
  <si>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</si>
  <si>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</si>
  <si>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</si>
  <si>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</si>
  <si>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</si>
  <si>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</si>
  <si>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</si>
  <si>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</si>
  <si>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</si>
  <si>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</si>
  <si>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</si>
  <si>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</si>
  <si>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</si>
  <si>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</si>
  <si>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</si>
  <si>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</si>
  <si>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</si>
  <si>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</si>
  <si>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</si>
  <si>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</si>
  <si>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</si>
  <si>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</si>
  <si>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</si>
  <si>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</si>
  <si>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</si>
  <si>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</si>
  <si>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</si>
  <si>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</si>
  <si>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</si>
  <si>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</si>
  <si>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</si>
  <si>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</si>
  <si>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</si>
  <si>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</si>
  <si>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</si>
  <si>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</si>
  <si>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</si>
  <si>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</si>
  <si>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</si>
  <si>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</si>
  <si>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</si>
  <si>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</si>
  <si>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</si>
  <si>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</si>
  <si>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</si>
  <si>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</si>
  <si>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</si>
  <si>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</si>
  <si>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</si>
  <si>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</si>
  <si>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</si>
  <si>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</si>
  <si>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</si>
  <si>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</si>
  <si>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</si>
  <si>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</si>
  <si>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</si>
  <si>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</si>
  <si>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</si>
  <si>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</si>
  <si>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</si>
  <si>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</si>
  <si>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</si>
  <si>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</si>
  <si>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</si>
  <si>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</si>
  <si>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</si>
  <si>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</si>
  <si>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</si>
  <si>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</si>
  <si>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</si>
  <si>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</si>
  <si>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</si>
  <si>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</si>
  <si>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</si>
  <si>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</si>
  <si>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</si>
  <si>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</si>
  <si>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</si>
  <si>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</si>
  <si>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</si>
  <si>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</si>
  <si>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</si>
  <si>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</si>
  <si>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</si>
  <si>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</si>
  <si>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</si>
  <si>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</si>
  <si>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</si>
  <si>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</si>
  <si>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</si>
  <si>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</si>
  <si>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</si>
  <si>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</si>
  <si>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</si>
  <si>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</si>
  <si>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</si>
  <si>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</si>
  <si>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</si>
  <si>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</si>
  <si>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</si>
  <si>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</si>
  <si>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</si>
  <si>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</si>
  <si>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</si>
  <si>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</si>
  <si>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</si>
  <si>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</si>
  <si>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</si>
  <si>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</si>
  <si>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</si>
  <si>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</si>
  <si>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</si>
  <si>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</si>
  <si>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</si>
  <si>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</si>
  <si>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</si>
  <si>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</si>
  <si>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</si>
  <si>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</si>
  <si>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</si>
  <si>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</si>
  <si>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</si>
  <si>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</si>
  <si>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</si>
  <si>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</si>
  <si>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</si>
  <si>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</si>
  <si>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</si>
  <si>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</si>
  <si>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</si>
  <si>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</si>
  <si>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</si>
  <si>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</si>
  <si>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</si>
  <si>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</si>
  <si>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</si>
  <si>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</si>
  <si>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</si>
  <si>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</si>
  <si>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</si>
  <si>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</si>
  <si>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</si>
  <si>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</si>
  <si>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</si>
  <si>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</si>
  <si>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</si>
  <si>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</si>
  <si>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</si>
  <si>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</si>
  <si>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</si>
  <si>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</si>
  <si>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</si>
  <si>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</si>
  <si>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</si>
  <si>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</si>
  <si>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</si>
  <si>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</si>
  <si>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</si>
  <si>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</si>
  <si>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</si>
  <si>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</si>
  <si>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</si>
  <si>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</si>
  <si>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</si>
  <si>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</si>
  <si>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</si>
  <si>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</si>
  <si>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</si>
  <si>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</si>
  <si>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</si>
  <si>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</si>
  <si>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</si>
  <si>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</si>
  <si>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</si>
  <si>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</si>
  <si>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</si>
  <si>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</si>
  <si>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</si>
  <si>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</si>
  <si>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</si>
  <si>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</si>
  <si>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</si>
  <si>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</si>
  <si>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</si>
  <si>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</si>
  <si>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</si>
  <si>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</si>
  <si>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</si>
  <si>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</si>
  <si>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</si>
  <si>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</si>
  <si>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</si>
  <si>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</si>
  <si>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</si>
  <si>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</si>
  <si>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</si>
  <si>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</si>
  <si>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</si>
  <si>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</si>
  <si>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</si>
  <si>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</si>
  <si>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</si>
  <si>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</si>
  <si>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</si>
  <si>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</si>
  <si>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</si>
  <si>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</si>
  <si>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</si>
  <si>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</si>
  <si>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</si>
  <si>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</si>
  <si>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</si>
  <si>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</si>
  <si>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</si>
  <si>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</si>
  <si>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</si>
  <si>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</si>
  <si>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</si>
  <si>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</si>
  <si>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</si>
  <si>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</si>
  <si>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</si>
  <si>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</si>
  <si>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</si>
  <si>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</si>
  <si>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</si>
  <si>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</si>
  <si>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</si>
  <si>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</si>
  <si>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</si>
  <si>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</si>
  <si>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</si>
  <si>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</si>
  <si>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</si>
  <si>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</si>
  <si>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</si>
  <si>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</si>
  <si>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</si>
  <si>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</si>
  <si>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</si>
  <si>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</si>
  <si>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</si>
  <si>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</si>
  <si>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</si>
  <si>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</si>
  <si>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</si>
  <si>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</si>
  <si>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</si>
  <si>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</si>
  <si>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</si>
  <si>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</si>
  <si>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</si>
  <si>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</si>
  <si>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</si>
  <si>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</si>
  <si>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</si>
  <si>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</si>
  <si>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</si>
  <si>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</si>
  <si>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</si>
  <si>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</si>
  <si>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</si>
  <si>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</si>
  <si>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</si>
  <si>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</si>
  <si>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</si>
  <si>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</si>
  <si>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</si>
  <si>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</si>
  <si>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</si>
  <si>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</si>
  <si>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</si>
  <si>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</si>
  <si>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</si>
  <si>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</si>
  <si>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</si>
  <si>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</si>
  <si>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</si>
  <si>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</si>
  <si>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</si>
  <si>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</si>
  <si>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</si>
  <si>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</si>
  <si>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</si>
  <si>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</si>
  <si>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</si>
  <si>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</si>
  <si>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</si>
  <si>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</si>
  <si>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</si>
  <si>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</si>
  <si>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</si>
  <si>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</si>
  <si>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</si>
  <si>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</si>
  <si>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</si>
  <si>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</si>
  <si>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</si>
  <si>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</si>
  <si>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</si>
  <si>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</si>
  <si>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</si>
  <si>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</si>
  <si>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</si>
  <si>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</si>
  <si>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</si>
  <si>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</si>
  <si>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</si>
  <si>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</si>
  <si>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</si>
  <si>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</si>
  <si>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</si>
  <si>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</si>
  <si>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</si>
  <si>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</si>
  <si>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</si>
  <si>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</si>
  <si>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</si>
  <si>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</si>
  <si>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</si>
  <si>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</si>
  <si>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</si>
  <si>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</si>
  <si>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</si>
  <si>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</si>
  <si>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</si>
  <si>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</si>
  <si>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</si>
  <si>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</si>
  <si>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</si>
  <si>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</si>
  <si>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</si>
  <si>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</si>
  <si>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</si>
  <si>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</si>
  <si>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</si>
  <si>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</si>
  <si>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</si>
  <si>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</si>
  <si>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</si>
  <si>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</si>
  <si>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</si>
  <si>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</si>
  <si>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</si>
  <si>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</si>
  <si>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</si>
  <si>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</si>
  <si>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</si>
  <si>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</si>
  <si>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</si>
  <si>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</si>
  <si>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</si>
  <si>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</si>
  <si>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</si>
  <si>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</si>
  <si>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</si>
  <si>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</si>
  <si>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</si>
  <si>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</si>
  <si>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</si>
  <si>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</si>
  <si>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</si>
  <si>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</si>
  <si>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</si>
  <si>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</si>
  <si>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</si>
  <si>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</si>
  <si>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</si>
  <si>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</si>
  <si>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</si>
  <si>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</si>
  <si>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</si>
  <si>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</si>
  <si>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</si>
  <si>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</si>
  <si>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</si>
  <si>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</si>
  <si>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</si>
  <si>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</si>
  <si>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</si>
  <si>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</si>
  <si>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</si>
  <si>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</si>
  <si>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</si>
  <si>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</si>
  <si>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</si>
  <si>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</si>
  <si>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</si>
  <si>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</si>
  <si>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</si>
  <si>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</si>
  <si>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</si>
  <si>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</si>
  <si>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</si>
  <si>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</si>
  <si>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</si>
  <si>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</si>
  <si>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</si>
  <si>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</si>
  <si>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</si>
  <si>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</si>
  <si>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</si>
  <si>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</si>
  <si>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</si>
  <si>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</si>
  <si>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</si>
  <si>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</si>
  <si>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</si>
  <si>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</si>
  <si>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</si>
  <si>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</si>
  <si>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</si>
  <si>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</si>
  <si>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</si>
  <si>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</si>
  <si>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</si>
  <si>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</si>
  <si>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</si>
  <si>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</si>
  <si>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</si>
  <si>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</si>
  <si>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</si>
  <si>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</si>
  <si>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</si>
  <si>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</si>
  <si>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</si>
  <si>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</si>
  <si>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</si>
  <si>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</si>
  <si>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</si>
  <si>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</si>
  <si>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</si>
  <si>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</si>
  <si>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</si>
  <si>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</si>
  <si>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</si>
  <si>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</si>
  <si>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</si>
  <si>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</si>
  <si>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</si>
  <si>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</si>
  <si>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</si>
  <si>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</si>
  <si>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</si>
  <si>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</si>
  <si>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</si>
  <si>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</si>
  <si>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</si>
  <si>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</si>
  <si>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</si>
  <si>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</si>
  <si>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</si>
  <si>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</si>
  <si>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</si>
  <si>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</si>
  <si>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</si>
  <si>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</si>
  <si>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</si>
  <si>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</si>
  <si>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</si>
  <si>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</si>
  <si>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</si>
  <si>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</si>
  <si>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</si>
  <si>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</si>
  <si>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</si>
  <si>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</si>
  <si>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</si>
  <si>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</si>
  <si>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</si>
  <si>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</si>
  <si>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</si>
  <si>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</si>
  <si>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</si>
  <si>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</si>
  <si>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</si>
  <si>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</si>
  <si>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</si>
  <si>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</si>
  <si>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</si>
  <si>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</si>
  <si>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</si>
  <si>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</si>
  <si>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</si>
  <si>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</si>
  <si>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</si>
  <si>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</si>
  <si>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</si>
  <si>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</si>
  <si>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</si>
  <si>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</si>
  <si>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</si>
  <si>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</si>
  <si>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</si>
  <si>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</si>
  <si>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</si>
  <si>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</si>
  <si>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</si>
  <si>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</si>
  <si>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</si>
  <si>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</si>
  <si>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</si>
  <si>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</si>
  <si>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</si>
  <si>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</si>
  <si>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</si>
  <si>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</si>
  <si>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</si>
  <si>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</si>
  <si>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</si>
  <si>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</si>
  <si>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</si>
  <si>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</si>
  <si>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</si>
  <si>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</si>
  <si>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</si>
  <si>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</si>
  <si>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</si>
  <si>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</si>
  <si>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</si>
  <si>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</si>
  <si>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</si>
  <si>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</si>
  <si>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</si>
  <si>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</si>
  <si>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</si>
  <si>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</si>
  <si>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</si>
  <si>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</si>
  <si>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</si>
  <si>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</si>
  <si>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</si>
  <si>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</si>
  <si>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</si>
  <si>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</si>
  <si>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</si>
  <si>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</si>
  <si>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</si>
  <si>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</si>
  <si>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</si>
  <si>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</si>
  <si>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</si>
  <si>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</si>
  <si>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</si>
  <si>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</si>
  <si>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</si>
  <si>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</si>
  <si>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</si>
  <si>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</si>
  <si>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</si>
  <si>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</si>
  <si>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</si>
  <si>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</si>
  <si>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</si>
  <si>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</si>
  <si>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</si>
  <si>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</si>
  <si>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</si>
  <si>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</si>
  <si>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</si>
  <si>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</si>
  <si>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</si>
  <si>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</si>
  <si>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</si>
  <si>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</si>
  <si>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</si>
  <si>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</si>
  <si>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</si>
  <si>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</si>
  <si>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</si>
  <si>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</si>
  <si>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</si>
  <si>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</si>
  <si>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</si>
  <si>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</si>
  <si>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</si>
  <si>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</si>
  <si>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</si>
  <si>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</si>
  <si>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</si>
  <si>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</si>
  <si>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</si>
  <si>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</si>
  <si>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</si>
  <si>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</si>
  <si>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</si>
  <si>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</si>
  <si>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</si>
  <si>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</si>
  <si>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</si>
  <si>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</si>
  <si>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</si>
  <si>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</si>
  <si>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</si>
  <si>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</si>
  <si>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</si>
  <si>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</si>
  <si>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</si>
  <si>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</si>
  <si>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</si>
  <si>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</si>
  <si>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</si>
  <si>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</si>
  <si>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</si>
  <si>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</si>
  <si>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</si>
  <si>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</si>
  <si>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</si>
  <si>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</si>
  <si>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</si>
  <si>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</si>
  <si>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</si>
  <si>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</si>
  <si>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</si>
  <si>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</si>
  <si>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</si>
  <si>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</si>
  <si>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</si>
  <si>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</si>
  <si>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</si>
  <si>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</si>
  <si>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</si>
  <si>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</si>
  <si>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</si>
  <si>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</si>
  <si>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</si>
  <si>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</si>
  <si>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</si>
  <si>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</si>
  <si>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</si>
  <si>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</si>
  <si>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</si>
  <si>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</si>
  <si>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</si>
  <si>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</si>
  <si>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</si>
  <si>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</si>
  <si>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</si>
  <si>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</si>
  <si>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</si>
  <si>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</si>
  <si>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</si>
  <si>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</si>
  <si>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</si>
  <si>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</si>
  <si>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</si>
  <si>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</si>
  <si>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</si>
  <si>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</si>
  <si>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</si>
  <si>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</si>
  <si>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</si>
  <si>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</si>
  <si>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</si>
  <si>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</si>
  <si>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</si>
  <si>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</si>
  <si>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</si>
  <si>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</si>
  <si>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</si>
  <si>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</si>
  <si>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</si>
  <si>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</si>
  <si>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</si>
  <si>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</si>
  <si>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</si>
  <si>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</si>
  <si>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</si>
  <si>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</si>
  <si>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</si>
  <si>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</si>
  <si>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</si>
  <si>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</si>
  <si>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</si>
  <si>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</si>
  <si>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</si>
  <si>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</si>
  <si>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</si>
  <si>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</si>
  <si>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</si>
  <si>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</si>
  <si>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</si>
  <si>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</si>
  <si>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</si>
  <si>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</si>
  <si>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</si>
  <si>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</si>
  <si>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</si>
  <si>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</si>
  <si>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</si>
  <si>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</si>
  <si>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</si>
  <si>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</si>
  <si>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</si>
  <si>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</si>
  <si>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</si>
  <si>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</si>
  <si>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</si>
  <si>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</si>
  <si>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</si>
  <si>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</si>
  <si>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</si>
  <si>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</si>
  <si>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</si>
  <si>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</si>
  <si>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</si>
  <si>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</si>
  <si>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</si>
  <si>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</si>
  <si>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</si>
  <si>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</si>
  <si>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</si>
  <si>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</si>
  <si>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</si>
  <si>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</si>
  <si>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</si>
  <si>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</si>
  <si>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</si>
  <si>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</si>
  <si>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</si>
  <si>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</si>
  <si>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</si>
  <si>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</si>
  <si>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</si>
  <si>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</si>
  <si>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</si>
  <si>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</si>
  <si>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</si>
  <si>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</si>
  <si>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</si>
  <si>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</si>
  <si>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</si>
  <si>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</si>
  <si>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</si>
  <si>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</si>
  <si>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</si>
  <si>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</si>
  <si>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</si>
  <si>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</si>
  <si>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</si>
  <si>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</si>
  <si>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</si>
  <si>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</si>
  <si>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</si>
  <si>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</si>
  <si>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</si>
  <si>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</si>
  <si>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</si>
  <si>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</si>
  <si>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</si>
  <si>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</si>
  <si>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</si>
  <si>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</si>
  <si>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</si>
  <si>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</si>
  <si>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</si>
  <si>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</si>
  <si>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</si>
  <si>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</si>
  <si>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</si>
  <si>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</si>
  <si>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</si>
  <si>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</si>
  <si>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</si>
  <si>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</si>
  <si>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</si>
  <si>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</si>
  <si>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</si>
  <si>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</si>
  <si>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</si>
  <si>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</si>
  <si>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</si>
  <si>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</si>
  <si>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</si>
  <si>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</si>
  <si>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</si>
  <si>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</si>
  <si>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</si>
  <si>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</si>
  <si>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</si>
  <si>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</si>
  <si>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</si>
  <si>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</si>
  <si>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</si>
  <si>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</si>
  <si>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</si>
  <si>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</si>
  <si>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</si>
  <si>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</si>
  <si>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</si>
  <si>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</si>
  <si>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</si>
  <si>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</si>
  <si>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</si>
  <si>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</si>
  <si>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</si>
  <si>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</si>
  <si>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</si>
  <si>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</si>
  <si>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</si>
  <si>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</si>
  <si>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</si>
  <si>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</si>
  <si>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</si>
  <si>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</si>
  <si>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</si>
  <si>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</si>
  <si>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</si>
  <si>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</si>
  <si>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</si>
  <si>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</si>
  <si>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</si>
  <si>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</si>
  <si>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</si>
  <si>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</si>
  <si>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</si>
  <si>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</si>
  <si>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</si>
  <si>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</si>
  <si>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</si>
  <si>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</si>
  <si>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</si>
  <si>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</si>
  <si>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</si>
  <si>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</si>
  <si>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</si>
  <si>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</si>
  <si>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</si>
  <si>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</si>
  <si>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</si>
  <si>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</si>
  <si>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</si>
  <si>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</si>
  <si>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</si>
  <si>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</si>
  <si>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</si>
  <si>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</si>
  <si>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</si>
  <si>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</si>
  <si>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</si>
  <si>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</si>
  <si>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</si>
  <si>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</si>
  <si>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</si>
  <si>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</si>
  <si>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</si>
  <si>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</si>
  <si>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</si>
  <si>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</si>
  <si>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</si>
  <si>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</si>
  <si>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</si>
  <si>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</si>
  <si>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</si>
  <si>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</si>
  <si>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</si>
  <si>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</si>
  <si>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</si>
  <si>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</si>
  <si>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</si>
  <si>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</si>
  <si>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</si>
  <si>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</si>
  <si>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</si>
  <si>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</si>
  <si>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</si>
  <si>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</si>
  <si>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</si>
  <si>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</si>
  <si>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</si>
  <si>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</si>
  <si>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</si>
  <si>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</si>
  <si>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</si>
  <si>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</si>
  <si>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</si>
  <si>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</si>
  <si>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</si>
  <si>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</si>
  <si>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</si>
  <si>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</si>
  <si>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</si>
  <si>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</si>
  <si>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</si>
  <si>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</si>
  <si>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</si>
  <si>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</si>
  <si>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</si>
  <si>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</si>
  <si>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</si>
  <si>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</si>
  <si>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</si>
  <si>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</si>
  <si>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</si>
  <si>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</si>
  <si>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</si>
  <si>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</si>
  <si>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</si>
  <si>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</si>
  <si>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</si>
  <si>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</si>
  <si>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</si>
  <si>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</si>
  <si>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</si>
  <si>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</si>
  <si>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</si>
  <si>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</si>
  <si>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</si>
  <si>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</si>
  <si>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</si>
  <si>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</si>
  <si>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</si>
  <si>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</si>
  <si>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</si>
  <si>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</si>
  <si>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</si>
  <si>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</si>
  <si>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</si>
  <si>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</si>
  <si>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</si>
  <si>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</si>
  <si>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</si>
  <si>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</si>
  <si>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</si>
  <si>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</si>
  <si>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</si>
  <si>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</si>
  <si>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</si>
  <si>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</si>
  <si>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</si>
  <si>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</si>
  <si>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</si>
  <si>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</si>
  <si>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</si>
  <si>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</si>
  <si>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</si>
  <si>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</si>
  <si>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</si>
  <si>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</si>
  <si>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</si>
  <si>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</si>
  <si>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</si>
  <si>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</si>
  <si>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</si>
  <si>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</si>
  <si>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</si>
  <si>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</si>
  <si>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</si>
  <si>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</si>
  <si>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</si>
  <si>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</si>
  <si>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</si>
  <si>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</si>
  <si>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</si>
  <si>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</si>
  <si>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</si>
  <si>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</si>
  <si>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</si>
  <si>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</si>
  <si>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</si>
  <si>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</si>
  <si>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</si>
  <si>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</si>
  <si>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</si>
  <si>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</si>
  <si>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</si>
  <si>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</si>
  <si>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</si>
  <si>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</si>
  <si>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</si>
  <si>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</si>
  <si>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</si>
  <si>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</si>
  <si>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</si>
  <si>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</si>
  <si>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</si>
  <si>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</si>
  <si>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</si>
  <si>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</si>
  <si>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</si>
  <si>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</si>
  <si>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</si>
  <si>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</si>
  <si>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</si>
  <si>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</si>
  <si>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</si>
  <si>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</si>
  <si>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</si>
  <si>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</si>
  <si>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</si>
  <si>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</si>
  <si>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</si>
  <si>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</si>
  <si>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</si>
  <si>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</si>
  <si>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</si>
  <si>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</si>
  <si>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</si>
  <si>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</si>
  <si>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</si>
  <si>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</si>
  <si>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</si>
  <si>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</si>
  <si>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</si>
  <si>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</si>
  <si>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</si>
  <si>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</si>
  <si>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</si>
  <si>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</si>
  <si>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</si>
  <si>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</si>
  <si>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</si>
  <si>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</si>
  <si>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</si>
  <si>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</si>
  <si>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</si>
  <si>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</si>
  <si>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</si>
  <si>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</si>
  <si>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</si>
  <si>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</si>
  <si>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</si>
  <si>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</si>
  <si>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</si>
  <si>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</si>
  <si>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</si>
  <si>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</si>
  <si>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</si>
  <si>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</si>
  <si>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</si>
  <si>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</si>
  <si>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</si>
  <si>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</si>
  <si>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</si>
  <si>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</si>
  <si>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</si>
  <si>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</si>
  <si>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</si>
  <si>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</si>
  <si>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</si>
  <si>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</si>
  <si>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</si>
  <si>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</si>
  <si>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</si>
  <si>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</si>
  <si>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</si>
  <si>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</si>
  <si>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</si>
  <si>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</si>
  <si>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</si>
  <si>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</si>
  <si>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</si>
  <si>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</si>
  <si>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</si>
  <si>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</si>
  <si>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</si>
  <si>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</si>
  <si>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</si>
  <si>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</si>
  <si>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</si>
  <si>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</si>
  <si>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</si>
  <si>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</si>
  <si>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</si>
  <si>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</si>
  <si>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</si>
  <si>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</si>
  <si>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</si>
  <si>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</si>
  <si>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</si>
  <si>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</si>
  <si>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</si>
  <si>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</si>
  <si>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</si>
  <si>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</si>
  <si>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</si>
  <si>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</si>
  <si>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</si>
  <si>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</si>
  <si>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</si>
  <si>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</si>
  <si>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</si>
  <si>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</si>
  <si>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</si>
  <si>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</si>
  <si>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</si>
  <si>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</si>
  <si>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</si>
  <si>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</si>
  <si>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</si>
  <si>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</si>
  <si>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</si>
  <si>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</si>
  <si>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</si>
  <si>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</si>
  <si>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</si>
  <si>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</si>
  <si>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</si>
  <si>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</si>
  <si>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</si>
  <si>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</si>
  <si>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</si>
  <si>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</si>
  <si>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</si>
  <si>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</si>
  <si>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</si>
  <si>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</si>
  <si>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</si>
  <si>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</si>
  <si>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</si>
  <si>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</si>
  <si>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</si>
  <si>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</si>
  <si>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</si>
  <si>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</si>
  <si>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</si>
  <si>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</si>
  <si>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</si>
  <si>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</si>
  <si>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</si>
  <si>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</si>
  <si>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</si>
  <si>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</si>
  <si>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</si>
  <si>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</si>
  <si>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</si>
  <si>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</si>
  <si>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</si>
  <si>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</si>
  <si>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</si>
  <si>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</si>
  <si>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</si>
  <si>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</si>
  <si>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</si>
  <si>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</si>
  <si>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</si>
  <si>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</si>
  <si>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</si>
  <si>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</si>
  <si>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</si>
  <si>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</si>
  <si>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</si>
  <si>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</si>
  <si>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</si>
  <si>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</si>
  <si>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</si>
  <si>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</si>
  <si>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</si>
  <si>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</si>
  <si>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</si>
  <si>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</si>
  <si>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</si>
  <si>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</si>
  <si>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</si>
  <si>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</si>
  <si>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</si>
  <si>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</si>
  <si>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</si>
  <si>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</si>
  <si>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</si>
  <si>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</si>
  <si>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</si>
  <si>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</si>
  <si>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</si>
  <si>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</si>
  <si>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</si>
  <si>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</si>
  <si>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</si>
  <si>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</si>
  <si>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</si>
  <si>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</si>
  <si>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</si>
  <si>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</si>
  <si>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</si>
  <si>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</si>
  <si>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</si>
  <si>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</si>
  <si>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</si>
  <si>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</si>
  <si>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</si>
  <si>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</si>
  <si>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</si>
  <si>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</si>
  <si>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</si>
  <si>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</si>
  <si>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</si>
  <si>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</si>
  <si>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</si>
  <si>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</si>
  <si>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</si>
  <si>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</si>
  <si>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</si>
  <si>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</si>
  <si>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</si>
  <si>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</si>
  <si>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</si>
  <si>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</si>
  <si>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</si>
  <si>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</si>
  <si>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</si>
  <si>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</si>
  <si>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</si>
  <si>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</si>
  <si>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</si>
  <si>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</si>
  <si>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</si>
  <si>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</si>
  <si>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</si>
  <si>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</si>
  <si>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</si>
  <si>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</si>
  <si>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</si>
  <si>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</si>
  <si>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</si>
  <si>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</si>
  <si>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</si>
  <si>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</si>
  <si>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</si>
  <si>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</si>
  <si>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</si>
  <si>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</si>
  <si>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</si>
  <si>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</si>
  <si>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</si>
  <si>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</si>
  <si>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</si>
  <si>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</si>
  <si>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</si>
  <si>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</si>
  <si>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</si>
  <si>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</si>
  <si>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</si>
  <si>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</si>
  <si>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</si>
  <si>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</si>
  <si>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</si>
  <si>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</si>
  <si>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</si>
  <si>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</si>
  <si>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</si>
  <si>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</si>
  <si>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</si>
  <si>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</si>
  <si>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</si>
  <si>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</si>
  <si>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</si>
  <si>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</si>
  <si>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</si>
  <si>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</si>
  <si>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</si>
  <si>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</si>
  <si>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</si>
  <si>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</si>
  <si>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</si>
  <si>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</si>
  <si>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</si>
  <si>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</si>
  <si>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</si>
  <si>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</si>
  <si>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</si>
  <si>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</si>
  <si>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</si>
  <si>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</si>
  <si>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</si>
  <si>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</si>
  <si>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</si>
  <si>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</si>
  <si>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</si>
  <si>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</si>
  <si>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</si>
  <si>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</si>
  <si>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</si>
  <si>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</si>
  <si>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</si>
  <si>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</si>
  <si>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</si>
  <si>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</si>
  <si>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</si>
  <si>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</si>
  <si>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</si>
  <si>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</si>
  <si>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</si>
  <si>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</si>
  <si>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</si>
  <si>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</si>
  <si>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</si>
  <si>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</si>
  <si>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</si>
  <si>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</si>
  <si>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</si>
  <si>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</si>
  <si>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</si>
  <si>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</si>
  <si>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</si>
  <si>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</si>
  <si>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</si>
  <si>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</si>
  <si>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</si>
  <si>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</si>
  <si>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</si>
  <si>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</si>
  <si>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</si>
  <si>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</si>
  <si>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</si>
  <si>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</si>
  <si>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</si>
  <si>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</si>
  <si>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</si>
  <si>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</si>
  <si>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</si>
  <si>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</si>
  <si>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</si>
  <si>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</si>
  <si>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</si>
  <si>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</si>
  <si>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</si>
  <si>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</si>
  <si>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</si>
  <si>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</si>
  <si>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</si>
  <si>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</si>
  <si>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</si>
  <si>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</si>
  <si>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</si>
  <si>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</si>
  <si>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</si>
  <si>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</si>
  <si>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</si>
  <si>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</si>
  <si>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</si>
  <si>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</si>
  <si>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</si>
  <si>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</si>
  <si>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</si>
  <si>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</si>
  <si>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</si>
  <si>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</si>
  <si>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</si>
  <si>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</si>
  <si>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</si>
  <si>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</si>
  <si>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</si>
  <si>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</si>
  <si>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</si>
  <si>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</si>
  <si>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</si>
  <si>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</si>
  <si>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</si>
  <si>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</si>
  <si>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</si>
  <si>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</si>
  <si>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</si>
  <si>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</si>
  <si>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</si>
  <si>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</si>
  <si>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</si>
  <si>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</si>
  <si>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</si>
  <si>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</si>
  <si>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</si>
  <si>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</si>
  <si>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</si>
  <si>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</si>
  <si>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</si>
  <si>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</si>
  <si>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</si>
  <si>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</si>
  <si>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</si>
  <si>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</si>
  <si>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</si>
  <si>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</si>
  <si>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</si>
  <si>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</si>
  <si>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</si>
  <si>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</si>
  <si>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</si>
  <si>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</si>
  <si>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</si>
  <si>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</si>
  <si>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</si>
  <si>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</si>
  <si>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</si>
  <si>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</si>
  <si>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</si>
  <si>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</si>
  <si>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</si>
  <si>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</si>
  <si>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</si>
  <si>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</si>
  <si>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</si>
  <si>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</si>
  <si>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</si>
  <si>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</si>
  <si>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</si>
  <si>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</si>
  <si>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</si>
  <si>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</si>
  <si>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</si>
  <si>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</si>
  <si>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</si>
  <si>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</si>
  <si>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</si>
  <si>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</si>
  <si>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</si>
  <si>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</si>
  <si>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</si>
  <si>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</si>
  <si>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</si>
  <si>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</si>
  <si>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</si>
  <si>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</si>
  <si>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</si>
  <si>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</si>
  <si>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</si>
  <si>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</si>
  <si>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</si>
  <si>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</si>
  <si>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</si>
  <si>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</si>
  <si>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</si>
  <si>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</si>
  <si>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</si>
  <si>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</si>
  <si>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</si>
  <si>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</si>
  <si>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</si>
  <si>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</si>
  <si>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</si>
  <si>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</si>
  <si>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</si>
  <si>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</si>
  <si>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</si>
  <si>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</si>
  <si>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</si>
  <si>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</si>
  <si>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</si>
  <si>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</si>
  <si>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</si>
  <si>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</si>
  <si>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</si>
  <si>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</si>
  <si>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</si>
  <si>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</si>
  <si>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</si>
  <si>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</si>
  <si>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</si>
  <si>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</si>
  <si>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</si>
  <si>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</si>
  <si>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</si>
  <si>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</si>
  <si>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</si>
  <si>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</si>
  <si>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</si>
  <si>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</si>
  <si>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</si>
  <si>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</si>
  <si>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</si>
  <si>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</si>
  <si>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</si>
  <si>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</si>
  <si>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</si>
  <si>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</si>
  <si>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</si>
  <si>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</si>
  <si>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</si>
  <si>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</si>
  <si>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</si>
  <si>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</si>
  <si>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</si>
  <si>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</si>
  <si>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</si>
  <si>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</si>
  <si>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</si>
  <si>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</si>
  <si>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</si>
  <si>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</si>
  <si>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</si>
  <si>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</si>
  <si>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</si>
  <si>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</si>
  <si>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</si>
  <si>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</si>
  <si>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</si>
  <si>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</si>
  <si>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</si>
  <si>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</si>
  <si>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</si>
  <si>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</si>
  <si>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</si>
  <si>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</si>
  <si>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</si>
  <si>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</si>
  <si>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</si>
  <si>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</si>
  <si>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</si>
  <si>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</si>
  <si>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</si>
  <si>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</si>
  <si>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</si>
  <si>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</si>
  <si>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</si>
  <si>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</si>
  <si>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</si>
  <si>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</si>
  <si>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</si>
  <si>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</si>
  <si>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</si>
  <si>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</si>
  <si>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</si>
  <si>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</si>
  <si>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</si>
  <si>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</si>
  <si>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</si>
  <si>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</si>
  <si>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</si>
  <si>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</si>
  <si>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</si>
  <si>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</si>
  <si>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</si>
  <si>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</si>
  <si>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</si>
  <si>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</si>
  <si>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</si>
  <si>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</si>
  <si>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</si>
  <si>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</si>
  <si>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</si>
  <si>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</si>
  <si>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</si>
  <si>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</si>
  <si>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</si>
  <si>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</si>
  <si>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</si>
  <si>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</si>
  <si>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</si>
  <si>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</si>
  <si>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</si>
  <si>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</si>
  <si>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</si>
  <si>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</si>
  <si>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</si>
  <si>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</si>
  <si>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</si>
  <si>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</si>
  <si>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</si>
  <si>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</si>
  <si>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</si>
  <si>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</si>
  <si>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</si>
  <si>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</si>
  <si>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</si>
  <si>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</si>
  <si>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</si>
  <si>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</si>
  <si>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</si>
  <si>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</si>
  <si>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</si>
  <si>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</si>
  <si>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</si>
  <si>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</si>
  <si>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</si>
  <si>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</si>
  <si>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</si>
  <si>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</si>
  <si>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</si>
  <si>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</si>
  <si>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</si>
  <si>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</si>
  <si>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</si>
  <si>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</si>
  <si>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</si>
  <si>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</si>
  <si>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</si>
  <si>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</si>
  <si>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</si>
  <si>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</si>
  <si>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</si>
  <si>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</si>
  <si>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</si>
  <si>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</si>
  <si>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</si>
  <si>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</si>
  <si>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</si>
  <si>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</si>
  <si>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</si>
  <si>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</si>
  <si>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</si>
  <si>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</si>
  <si>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</si>
  <si>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</si>
  <si>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</si>
  <si>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</si>
  <si>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</si>
  <si>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</si>
  <si>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</si>
  <si>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</si>
  <si>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</si>
  <si>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</si>
  <si>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</si>
  <si>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</si>
  <si>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</si>
  <si>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</si>
  <si>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</si>
  <si>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</si>
  <si>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</si>
  <si>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</si>
  <si>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</si>
  <si>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</si>
  <si>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</si>
  <si>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</si>
  <si>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</si>
  <si>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</si>
  <si>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</si>
  <si>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</si>
  <si>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</si>
  <si>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</si>
  <si>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</si>
  <si>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</si>
  <si>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</si>
  <si>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</si>
  <si>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</si>
  <si>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</si>
  <si>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</si>
  <si>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</si>
  <si>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</si>
  <si>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</si>
  <si>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</si>
  <si>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</si>
  <si>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</si>
  <si>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</si>
  <si>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</si>
  <si>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</si>
  <si>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</si>
  <si>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</si>
  <si>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</si>
  <si>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</si>
  <si>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</si>
  <si>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</si>
  <si>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</si>
  <si>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</si>
  <si>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</si>
  <si>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</si>
  <si>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</si>
  <si>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</si>
  <si>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</si>
  <si>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</si>
  <si>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</si>
  <si>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</si>
  <si>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</si>
  <si>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</si>
  <si>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</si>
  <si>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</si>
  <si>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</si>
  <si>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</si>
  <si>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</si>
  <si>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</si>
  <si>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</si>
  <si>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</si>
  <si>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</si>
  <si>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</si>
  <si>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</si>
  <si>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</si>
  <si>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</si>
  <si>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</si>
  <si>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</si>
  <si>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</si>
  <si>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</si>
  <si>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</si>
  <si>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</si>
  <si>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</si>
  <si>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</si>
  <si>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</si>
  <si>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</si>
  <si>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</si>
  <si>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</si>
  <si>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</si>
  <si>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</si>
  <si>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</si>
  <si>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</si>
  <si>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</si>
  <si>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</si>
  <si>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</si>
  <si>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</si>
  <si>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</si>
  <si>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</si>
  <si>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</si>
  <si>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</si>
  <si>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</si>
  <si>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</si>
  <si>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</si>
  <si>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</si>
  <si>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</si>
  <si>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</si>
  <si>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</si>
  <si>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</si>
  <si>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</si>
  <si>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</si>
  <si>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</si>
  <si>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</si>
  <si>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</si>
  <si>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</si>
  <si>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</si>
  <si>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</si>
  <si>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</si>
  <si>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</si>
  <si>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</si>
  <si>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</si>
  <si>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</si>
  <si>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</si>
  <si>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</si>
  <si>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</si>
  <si>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</si>
  <si>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</si>
  <si>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</si>
  <si>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</si>
  <si>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</si>
  <si>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</si>
  <si>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</si>
  <si>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</si>
  <si>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</si>
  <si>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</si>
  <si>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</si>
  <si>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</si>
  <si>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</si>
  <si>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</si>
  <si>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</si>
  <si>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</si>
  <si>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</si>
  <si>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</si>
  <si>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</si>
  <si>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</si>
  <si>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</si>
  <si>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</si>
  <si>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</si>
  <si>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</si>
  <si>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</si>
  <si>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</si>
  <si>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</si>
  <si>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</si>
  <si>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</si>
  <si>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</si>
  <si>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</si>
  <si>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</si>
  <si>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</si>
  <si>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</si>
  <si>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</si>
  <si>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</si>
  <si>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</si>
  <si>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</si>
  <si>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</si>
  <si>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</si>
  <si>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</si>
  <si>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</si>
  <si>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</si>
  <si>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</si>
  <si>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</si>
  <si>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</si>
  <si>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</si>
  <si>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</si>
  <si>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</si>
  <si>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</si>
  <si>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</si>
  <si>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</si>
  <si>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</si>
  <si>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</si>
  <si>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</si>
  <si>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</si>
  <si>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</si>
  <si>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</si>
  <si>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</si>
  <si>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</si>
  <si>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</si>
  <si>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</si>
  <si>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</si>
  <si>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</si>
  <si>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</si>
  <si>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</si>
  <si>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</si>
  <si>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</si>
  <si>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</si>
  <si>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</si>
  <si>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</si>
  <si>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</si>
  <si>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</si>
  <si>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</si>
  <si>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</si>
  <si>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</si>
  <si>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</si>
  <si>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</si>
  <si>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</si>
  <si>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</si>
  <si>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</si>
  <si>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</si>
  <si>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</si>
  <si>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</si>
  <si>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</si>
  <si>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</si>
  <si>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</si>
  <si>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</si>
  <si>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</si>
  <si>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</si>
  <si>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</si>
  <si>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</si>
  <si>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</si>
  <si>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</si>
  <si>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</si>
  <si>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</si>
  <si>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</si>
  <si>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</si>
  <si>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</si>
  <si>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</si>
  <si>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</si>
  <si>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</si>
  <si>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</si>
  <si>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</si>
  <si>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</si>
  <si>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</si>
  <si>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</si>
  <si>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</si>
  <si>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</si>
  <si>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</si>
  <si>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</si>
  <si>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</si>
  <si>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</si>
  <si>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</si>
  <si>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</si>
  <si>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</si>
  <si>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</si>
  <si>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</si>
  <si>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</si>
  <si>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</si>
  <si>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</si>
  <si>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</si>
  <si>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</si>
  <si>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</si>
  <si>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</si>
  <si>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</si>
  <si>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</si>
  <si>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</si>
  <si>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</si>
  <si>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</si>
  <si>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</si>
  <si>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</si>
  <si>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</si>
  <si>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</si>
  <si>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</si>
  <si>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</si>
  <si>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</si>
  <si>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</si>
  <si>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</si>
  <si>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</si>
  <si>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</si>
  <si>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</si>
  <si>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</si>
  <si>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</si>
  <si>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</si>
  <si>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</si>
  <si>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</si>
  <si>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</si>
  <si>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</si>
  <si>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</si>
  <si>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</si>
  <si>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</si>
  <si>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</si>
  <si>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</si>
  <si>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</si>
  <si>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</si>
  <si>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</si>
  <si>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</si>
  <si>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</si>
  <si>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</si>
  <si>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</si>
  <si>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</si>
  <si>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</si>
  <si>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</si>
  <si>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</si>
  <si>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</si>
  <si>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</si>
  <si>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</si>
  <si>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</si>
  <si>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</si>
  <si>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</si>
  <si>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</si>
  <si>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</si>
  <si>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</si>
  <si>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</si>
  <si>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</si>
  <si>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</si>
  <si>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</si>
  <si>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</si>
  <si>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</si>
  <si>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</si>
  <si>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</si>
  <si>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</si>
  <si>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</si>
  <si>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</si>
  <si>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</si>
  <si>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</si>
  <si>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</si>
  <si>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</si>
  <si>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</si>
  <si>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</si>
  <si>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</si>
  <si>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</si>
  <si>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</si>
  <si>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</si>
  <si>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</si>
  <si>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</si>
  <si>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</si>
  <si>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</si>
  <si>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</si>
  <si>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</si>
  <si>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</si>
  <si>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</si>
  <si>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</si>
  <si>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</si>
  <si>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</si>
  <si>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</si>
  <si>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</si>
  <si>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</si>
  <si>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</si>
  <si>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</si>
  <si>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</si>
  <si>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</si>
  <si>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</si>
  <si>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</si>
  <si>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</si>
  <si>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</si>
  <si>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</si>
  <si>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</si>
  <si>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</si>
  <si>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</si>
  <si>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</si>
  <si>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</si>
  <si>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</si>
  <si>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</si>
  <si>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</si>
  <si>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</si>
  <si>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</si>
  <si>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</si>
  <si>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</si>
  <si>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</si>
  <si>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</si>
  <si>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</si>
  <si>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</si>
  <si>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</si>
  <si>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</si>
  <si>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</si>
  <si>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</si>
  <si>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</si>
  <si>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</si>
  <si>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</si>
  <si>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</si>
  <si>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</si>
  <si>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</si>
  <si>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</si>
  <si>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</si>
  <si>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</si>
  <si>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</si>
  <si>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</si>
  <si>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</si>
  <si>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</si>
  <si>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</si>
  <si>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</si>
  <si>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</si>
  <si>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</si>
  <si>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</si>
  <si>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</si>
  <si>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</si>
  <si>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</si>
  <si>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</si>
  <si>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</si>
  <si>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</si>
  <si>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</si>
  <si>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</si>
  <si>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</si>
  <si>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</si>
  <si>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</si>
  <si>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</si>
  <si>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</si>
  <si>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</si>
  <si>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</si>
  <si>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</si>
  <si>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</si>
  <si>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</si>
  <si>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</si>
  <si>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</si>
  <si>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</si>
  <si>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</si>
  <si>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</si>
  <si>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</si>
  <si>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</si>
  <si>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</si>
  <si>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</si>
  <si>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</si>
  <si>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</si>
  <si>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</si>
  <si>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</si>
  <si>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</si>
  <si>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</si>
  <si>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</si>
  <si>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</si>
  <si>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</si>
  <si>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</si>
  <si>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</si>
  <si>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</si>
  <si>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</si>
  <si>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</si>
  <si>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</si>
  <si>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</si>
  <si>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</si>
  <si>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</si>
  <si>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</si>
  <si>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</si>
  <si>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</si>
  <si>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</si>
  <si>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</si>
  <si>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</si>
  <si>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</si>
  <si>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</si>
  <si>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</si>
  <si>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</si>
  <si>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</si>
  <si>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</si>
  <si>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</si>
  <si>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</si>
  <si>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</si>
  <si>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</si>
  <si>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</si>
  <si>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</si>
  <si>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</si>
  <si>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</si>
  <si>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</si>
  <si>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</si>
  <si>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</si>
  <si>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</si>
  <si>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</si>
  <si>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</si>
  <si>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</si>
  <si>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</si>
  <si>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</si>
  <si>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</si>
  <si>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</si>
  <si>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</si>
  <si>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</si>
  <si>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</si>
  <si>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</si>
  <si>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</si>
  <si>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</si>
  <si>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</si>
  <si>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</si>
  <si>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</si>
  <si>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</si>
  <si>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</si>
  <si>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</si>
  <si>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</si>
  <si>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</si>
  <si>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</si>
  <si>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</si>
  <si>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</si>
  <si>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</si>
  <si>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</si>
  <si>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</si>
  <si>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</si>
  <si>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</si>
  <si>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</si>
  <si>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</si>
  <si>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</si>
  <si>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</si>
  <si>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</si>
  <si>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</si>
  <si>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</si>
  <si>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</si>
  <si>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</si>
  <si>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</si>
  <si>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</si>
  <si>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</si>
  <si>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</si>
  <si>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</si>
  <si>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</si>
  <si>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</si>
  <si>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</si>
  <si>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</si>
  <si>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</si>
  <si>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</si>
  <si>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</si>
  <si>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</si>
  <si>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</si>
  <si>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</si>
  <si>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</si>
  <si>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</si>
  <si>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</si>
  <si>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</si>
  <si>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</si>
  <si>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</si>
  <si>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</si>
  <si>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</si>
  <si>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</si>
  <si>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</si>
  <si>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</si>
  <si>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</si>
  <si>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</si>
  <si>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</si>
  <si>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</si>
  <si>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</si>
  <si>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</si>
  <si>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</si>
  <si>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</si>
  <si>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</si>
  <si>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</si>
  <si>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</si>
  <si>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</si>
  <si>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</si>
  <si>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</si>
  <si>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</si>
  <si>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</si>
  <si>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</si>
  <si>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</si>
  <si>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</si>
  <si>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</si>
  <si>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</si>
  <si>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</si>
  <si>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</si>
  <si>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</si>
  <si>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</si>
  <si>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</si>
  <si>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</si>
  <si>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</si>
  <si>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</si>
  <si>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</si>
  <si>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</si>
  <si>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</si>
  <si>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</si>
  <si>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</si>
  <si>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</si>
  <si>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</si>
  <si>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</si>
  <si>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</si>
  <si>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</si>
  <si>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</si>
  <si>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</si>
  <si>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</si>
  <si>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</si>
  <si>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</si>
  <si>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</si>
  <si>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</si>
  <si>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</si>
  <si>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</si>
  <si>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</si>
  <si>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</si>
  <si>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</si>
  <si>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</si>
  <si>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</si>
  <si>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</si>
  <si>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</si>
  <si>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</si>
  <si>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</si>
  <si>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</si>
  <si>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</si>
  <si>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</si>
  <si>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</si>
  <si>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</si>
  <si>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</si>
  <si>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</si>
  <si>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</si>
  <si>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</si>
  <si>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</si>
  <si>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</si>
  <si>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</si>
  <si>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</si>
  <si>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</si>
  <si>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</si>
  <si>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</si>
  <si>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</si>
  <si>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</si>
  <si>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</si>
  <si>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</si>
  <si>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</si>
  <si>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</si>
  <si>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</si>
  <si>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</si>
  <si>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</si>
  <si>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</si>
  <si>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</si>
  <si>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</si>
  <si>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</si>
  <si>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</si>
  <si>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</si>
  <si>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</si>
  <si>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</si>
  <si>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</si>
  <si>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</si>
  <si>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</si>
  <si>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</si>
  <si>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</si>
  <si>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</si>
  <si>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</si>
  <si>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</si>
  <si>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</si>
  <si>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</si>
  <si>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</si>
  <si>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</si>
  <si>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</si>
  <si>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</si>
  <si>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</si>
  <si>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</si>
  <si>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</si>
  <si>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</si>
  <si>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</si>
  <si>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</si>
  <si>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</si>
  <si>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</si>
  <si>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</si>
  <si>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</si>
  <si>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</si>
  <si>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</si>
  <si>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</si>
  <si>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</si>
  <si>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</si>
  <si>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</si>
  <si>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</si>
  <si>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</si>
  <si>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</si>
  <si>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</si>
  <si>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</si>
  <si>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</si>
  <si>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</si>
  <si>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</si>
  <si>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</si>
  <si>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</si>
  <si>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</si>
  <si>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</si>
  <si>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</si>
  <si>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</si>
  <si>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</si>
  <si>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</si>
  <si>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</si>
  <si>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</si>
  <si>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</si>
  <si>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</si>
  <si>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</si>
  <si>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</si>
  <si>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</si>
  <si>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</si>
  <si>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</si>
  <si>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</si>
  <si>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</si>
  <si>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</si>
  <si>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</si>
  <si>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</si>
  <si>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</si>
  <si>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</si>
  <si>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</si>
  <si>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</si>
  <si>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</si>
  <si>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</si>
  <si>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</si>
  <si>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</si>
  <si>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</si>
  <si>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</si>
  <si>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</si>
  <si>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</si>
  <si>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</si>
  <si>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</si>
  <si>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</si>
  <si>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</si>
  <si>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</si>
  <si>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</si>
  <si>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</si>
  <si>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</si>
  <si>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</si>
  <si>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</si>
  <si>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</si>
  <si>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</si>
  <si>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</si>
  <si>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</si>
  <si>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</si>
  <si>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</si>
  <si>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</si>
  <si>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</si>
  <si>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</si>
  <si>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</si>
  <si>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</si>
  <si>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</si>
  <si>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</si>
  <si>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</si>
  <si>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</si>
  <si>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</si>
  <si>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</si>
  <si>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</si>
  <si>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</si>
  <si>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</si>
  <si>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</si>
  <si>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</si>
  <si>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</si>
  <si>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</si>
  <si>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</si>
  <si>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</si>
  <si>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</si>
  <si>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</si>
  <si>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</si>
  <si>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</si>
  <si>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</si>
  <si>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</si>
  <si>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</si>
  <si>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</si>
  <si>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</si>
  <si>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</si>
  <si>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</si>
  <si>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</si>
  <si>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</si>
  <si>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</si>
  <si>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</si>
  <si>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</si>
  <si>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</si>
  <si>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</si>
  <si>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</si>
  <si>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</si>
  <si>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</si>
  <si>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</si>
  <si>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</si>
  <si>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</si>
  <si>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</si>
  <si>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</si>
  <si>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</si>
  <si>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</si>
  <si>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</si>
  <si>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</si>
  <si>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</si>
  <si>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</si>
  <si>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</si>
  <si>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</si>
  <si>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</si>
  <si>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</si>
  <si>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</si>
  <si>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</si>
  <si>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</si>
  <si>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</si>
  <si>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</si>
  <si>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</si>
  <si>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</si>
  <si>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</si>
  <si>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</si>
  <si>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</si>
  <si>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</si>
  <si>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</si>
  <si>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</si>
  <si>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</si>
  <si>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</si>
  <si>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</si>
  <si>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</si>
  <si>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</si>
  <si>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</si>
  <si>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</si>
  <si>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</si>
  <si>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</si>
  <si>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</si>
  <si>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</si>
  <si>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</si>
  <si>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</si>
  <si>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</si>
  <si>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</si>
  <si>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</si>
  <si>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</si>
  <si>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</si>
  <si>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</si>
  <si>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</si>
  <si>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</si>
  <si>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</si>
  <si>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</si>
  <si>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</si>
  <si>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</si>
  <si>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</si>
  <si>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</si>
  <si>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</si>
  <si>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</si>
  <si>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</si>
  <si>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</si>
  <si>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</si>
  <si>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</si>
  <si>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</si>
  <si>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</si>
  <si>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</si>
  <si>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</si>
  <si>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</si>
  <si>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</si>
  <si>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</si>
  <si>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</si>
  <si>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</si>
  <si>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</si>
  <si>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</si>
  <si>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</si>
  <si>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</si>
  <si>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</si>
  <si>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</si>
  <si>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</si>
  <si>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</si>
  <si>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</si>
  <si>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</si>
  <si>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</si>
  <si>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</si>
  <si>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</si>
  <si>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</si>
  <si>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</si>
  <si>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</si>
  <si>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</si>
  <si>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</si>
  <si>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</si>
  <si>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</si>
  <si>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</si>
  <si>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</si>
  <si>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</si>
  <si>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</si>
  <si>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</si>
  <si>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</si>
  <si>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</si>
  <si>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</si>
  <si>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</si>
  <si>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</si>
  <si>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</si>
  <si>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</si>
  <si>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</si>
  <si>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</si>
  <si>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</si>
  <si>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</si>
  <si>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</si>
  <si>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</si>
  <si>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</si>
  <si>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</si>
  <si>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</si>
  <si>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</si>
  <si>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</si>
  <si>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</si>
  <si>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</si>
  <si>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</si>
  <si>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</si>
  <si>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</si>
  <si>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</si>
  <si>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</si>
  <si>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</si>
  <si>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</si>
  <si>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</si>
  <si>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</si>
  <si>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</si>
  <si>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</si>
  <si>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</si>
  <si>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</si>
  <si>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</si>
  <si>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</si>
  <si>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</si>
  <si>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</si>
  <si>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</si>
  <si>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</si>
  <si>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</si>
  <si>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</si>
  <si>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</si>
  <si>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</si>
  <si>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</si>
  <si>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</si>
  <si>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</si>
  <si>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</si>
  <si>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</si>
  <si>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</si>
  <si>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</si>
  <si>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</si>
  <si>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</si>
  <si>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</si>
  <si>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</si>
  <si>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</si>
  <si>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</si>
  <si>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</si>
  <si>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</si>
  <si>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</si>
  <si>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</si>
  <si>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</si>
  <si>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</si>
  <si>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</si>
  <si>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</si>
  <si>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</si>
  <si>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</si>
  <si>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</si>
  <si>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</si>
  <si>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</si>
  <si>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</si>
  <si>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</si>
  <si>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</si>
  <si>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</si>
  <si>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</si>
  <si>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</si>
  <si>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</si>
  <si>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</si>
  <si>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</si>
  <si>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</si>
  <si>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</si>
  <si>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</si>
  <si>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</si>
  <si>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</si>
  <si>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</si>
  <si>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</si>
  <si>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</si>
  <si>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</si>
  <si>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</si>
  <si>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</si>
  <si>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</si>
  <si>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</si>
  <si>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</si>
  <si>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</si>
  <si>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</si>
  <si>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</si>
  <si>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</si>
  <si>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</si>
  <si>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</si>
  <si>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</si>
  <si>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</si>
  <si>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</si>
  <si>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</si>
  <si>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</si>
  <si>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</si>
  <si>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</si>
  <si>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</si>
  <si>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</si>
  <si>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</si>
  <si>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</si>
  <si>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</si>
  <si>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</si>
  <si>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</si>
  <si>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</si>
  <si>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</si>
  <si>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</si>
  <si>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</si>
  <si>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</si>
  <si>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</si>
  <si>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</si>
  <si>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</si>
  <si>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</si>
  <si>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</si>
  <si>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</si>
  <si>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</si>
  <si>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</si>
  <si>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</si>
  <si>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</si>
  <si>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</si>
  <si>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</si>
  <si>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</si>
  <si>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</si>
  <si>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</si>
  <si>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</si>
  <si>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</si>
  <si>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</si>
  <si>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</si>
  <si>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</si>
  <si>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</si>
  <si>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</si>
  <si>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</si>
  <si>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</si>
  <si>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</si>
  <si>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</si>
  <si>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</si>
  <si>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</si>
  <si>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</si>
  <si>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</si>
  <si>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</si>
  <si>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</si>
  <si>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</si>
  <si>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</si>
  <si>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</si>
  <si>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</si>
  <si>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</si>
  <si>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</si>
  <si>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</si>
  <si>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</si>
  <si>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</si>
  <si>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</si>
  <si>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</si>
  <si>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</si>
  <si>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</si>
  <si>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</si>
  <si>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</si>
  <si>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</si>
  <si>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</si>
  <si>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</si>
  <si>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</si>
  <si>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</si>
  <si>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</si>
  <si>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</si>
  <si>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</si>
  <si>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</si>
  <si>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</si>
  <si>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</si>
  <si>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</si>
  <si>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</si>
  <si>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</si>
  <si>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</si>
  <si>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</si>
  <si>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</si>
  <si>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</si>
  <si>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</si>
  <si>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</si>
  <si>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</si>
  <si>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</si>
  <si>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</si>
  <si>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</si>
  <si>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</si>
  <si>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</si>
  <si>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</si>
  <si>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</si>
  <si>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</si>
  <si>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</si>
  <si>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</si>
  <si>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</si>
  <si>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</si>
  <si>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</si>
  <si>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</si>
  <si>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</si>
  <si>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</si>
  <si>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</si>
  <si>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</si>
  <si>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</si>
  <si>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</si>
  <si>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</si>
  <si>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</si>
  <si>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</si>
  <si>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</si>
  <si>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</si>
  <si>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</si>
  <si>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</si>
  <si>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</si>
  <si>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</si>
  <si>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</si>
  <si>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</si>
  <si>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</si>
  <si>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</si>
  <si>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</si>
  <si>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</si>
  <si>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</si>
  <si>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</si>
  <si>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</si>
  <si>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</si>
  <si>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</si>
  <si>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</si>
  <si>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</si>
  <si>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</si>
  <si>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</si>
  <si>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</si>
  <si>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</si>
  <si>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</si>
  <si>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</si>
  <si>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</si>
  <si>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</si>
  <si>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</si>
  <si>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</si>
  <si>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</si>
  <si>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</si>
  <si>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</si>
  <si>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</si>
  <si>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</si>
  <si>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</si>
  <si>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</si>
  <si>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</si>
  <si>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</si>
  <si>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</si>
  <si>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</si>
  <si>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</si>
  <si>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</si>
  <si>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</si>
  <si>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</si>
  <si>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</si>
  <si>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</si>
  <si>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</si>
  <si>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</si>
  <si>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</si>
  <si>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</si>
  <si>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</si>
  <si>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</si>
  <si>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</si>
  <si>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</si>
  <si>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</si>
  <si>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</si>
  <si>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</si>
  <si>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</si>
  <si>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</si>
  <si>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</si>
  <si>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</si>
  <si>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</si>
  <si>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</si>
  <si>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</si>
  <si>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</si>
  <si>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</si>
  <si>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</si>
  <si>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</si>
  <si>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</si>
  <si>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</si>
  <si>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</si>
  <si>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</si>
  <si>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</si>
  <si>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</si>
  <si>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</si>
  <si>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</si>
  <si>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</si>
  <si>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</si>
  <si>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</si>
  <si>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</si>
  <si>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</si>
  <si>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</si>
  <si>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</si>
  <si>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</si>
  <si>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</si>
  <si>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</si>
  <si>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</si>
  <si>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</si>
  <si>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</si>
  <si>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</si>
  <si>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</si>
  <si>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</si>
  <si>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</si>
  <si>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</si>
  <si>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</si>
  <si>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</si>
  <si>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</si>
  <si>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</si>
  <si>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</si>
  <si>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</si>
  <si>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</si>
  <si>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</si>
  <si>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</si>
  <si>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</si>
  <si>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</si>
  <si>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</si>
  <si>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</si>
  <si>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</si>
  <si>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</si>
  <si>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</si>
  <si>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</si>
  <si>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</si>
  <si>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</si>
  <si>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</si>
  <si>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</si>
  <si>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</si>
  <si>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</si>
  <si>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</si>
  <si>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</si>
  <si>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</si>
  <si>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</si>
  <si>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</si>
  <si>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</si>
  <si>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</si>
  <si>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</si>
  <si>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</si>
  <si>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</si>
  <si>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</si>
  <si>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</si>
  <si>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</si>
  <si>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</si>
  <si>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</si>
  <si>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</si>
  <si>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</si>
  <si>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</si>
  <si>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</si>
  <si>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</si>
  <si>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</si>
  <si>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</si>
  <si>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</si>
  <si>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</si>
  <si>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</si>
  <si>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</si>
  <si>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</si>
  <si>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</si>
  <si>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</si>
  <si>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</si>
  <si>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</si>
  <si>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</si>
  <si>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</si>
  <si>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</si>
  <si>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</si>
  <si>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</si>
  <si>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</si>
  <si>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</si>
  <si>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</si>
  <si>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</si>
  <si>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</si>
  <si>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</si>
  <si>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</si>
  <si>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</si>
  <si>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</si>
  <si>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</si>
  <si>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</si>
  <si>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</si>
  <si>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</si>
  <si>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</si>
  <si>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</si>
  <si>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</si>
  <si>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</si>
  <si>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</si>
  <si>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</si>
  <si>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</si>
  <si>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</si>
  <si>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</si>
  <si>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</si>
  <si>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</si>
  <si>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</si>
  <si>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</si>
  <si>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</si>
  <si>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</si>
  <si>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</si>
  <si>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</si>
  <si>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</si>
  <si>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</si>
  <si>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</si>
  <si>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</si>
  <si>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</si>
  <si>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</si>
  <si>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</si>
  <si>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</si>
  <si>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</si>
  <si>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</si>
  <si>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</si>
  <si>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</si>
  <si>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</si>
  <si>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</si>
  <si>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</si>
  <si>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</si>
  <si>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</si>
  <si>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</si>
  <si>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</si>
  <si>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</si>
  <si>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</si>
  <si>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</si>
  <si>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</si>
  <si>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</si>
  <si>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</si>
  <si>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</si>
  <si>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</si>
  <si>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</si>
  <si>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</si>
  <si>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</si>
  <si>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</si>
  <si>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</si>
  <si>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</si>
  <si>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</si>
  <si>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</si>
  <si>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</si>
  <si>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</si>
  <si>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</si>
  <si>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</si>
  <si>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</si>
  <si>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</si>
  <si>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</si>
  <si>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</si>
  <si>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</si>
  <si>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</si>
  <si>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</si>
  <si>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</si>
  <si>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</si>
  <si>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</si>
  <si>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</si>
  <si>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</si>
  <si>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</si>
  <si>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</si>
  <si>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</si>
  <si>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</si>
  <si>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</si>
  <si>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</si>
  <si>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</si>
  <si>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</si>
  <si>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</si>
  <si>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</si>
  <si>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</si>
  <si>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</si>
  <si>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</si>
  <si>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</si>
  <si>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</si>
  <si>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</si>
  <si>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</si>
  <si>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</si>
  <si>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</si>
  <si>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</si>
  <si>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</si>
  <si>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</si>
  <si>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</si>
  <si>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</si>
  <si>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</si>
  <si>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</si>
  <si>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</si>
  <si>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</si>
  <si>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</si>
  <si>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</si>
  <si>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</si>
  <si>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</si>
  <si>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</si>
  <si>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</si>
  <si>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</si>
  <si>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</si>
  <si>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</si>
  <si>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</si>
  <si>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</si>
  <si>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</si>
  <si>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</si>
  <si>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</si>
  <si>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</si>
  <si>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</si>
  <si>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</si>
  <si>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</si>
  <si>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</si>
  <si>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</si>
  <si>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</si>
  <si>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</si>
  <si>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</si>
  <si>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</si>
  <si>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</si>
  <si>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</si>
  <si>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</si>
  <si>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</si>
  <si>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</si>
  <si>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</si>
  <si>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</si>
  <si>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</si>
  <si>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</si>
  <si>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</si>
  <si>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</si>
  <si>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</si>
  <si>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</si>
  <si>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</si>
  <si>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</si>
  <si>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</si>
  <si>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</si>
  <si>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</si>
  <si>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</si>
  <si>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</si>
  <si>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</si>
  <si>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</si>
  <si>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</si>
  <si>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</si>
  <si>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</si>
  <si>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</si>
  <si>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</si>
  <si>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</si>
  <si>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</si>
  <si>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</si>
  <si>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</si>
  <si>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</si>
  <si>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</si>
  <si>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</si>
  <si>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</si>
  <si>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</si>
  <si>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</si>
  <si>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</si>
  <si>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</si>
  <si>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</si>
  <si>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</si>
  <si>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</si>
  <si>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</si>
  <si>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</si>
  <si>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</si>
  <si>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</si>
  <si>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</si>
  <si>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</si>
  <si>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</si>
  <si>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</si>
  <si>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</si>
  <si>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</si>
  <si>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</si>
  <si>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</si>
  <si>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</si>
  <si>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</si>
  <si>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</si>
  <si>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</si>
  <si>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</si>
  <si>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</si>
  <si>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</si>
  <si>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</si>
  <si>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</si>
  <si>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</si>
  <si>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</si>
  <si>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</si>
  <si>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</si>
  <si>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</si>
  <si>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</si>
  <si>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</si>
  <si>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</si>
  <si>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</si>
  <si>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</si>
  <si>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</si>
  <si>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</si>
  <si>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</si>
  <si>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</si>
  <si>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</si>
  <si>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</si>
  <si>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</si>
  <si>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</si>
  <si>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</si>
  <si>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</si>
  <si>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</si>
  <si>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</si>
  <si>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</si>
  <si>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</si>
  <si>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</si>
  <si>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</si>
  <si>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</si>
  <si>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</si>
  <si>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</si>
  <si>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</si>
  <si>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</si>
  <si>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</si>
  <si>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</si>
  <si>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</si>
  <si>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</si>
  <si>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</si>
  <si>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</si>
  <si>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</si>
  <si>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</si>
  <si>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</si>
  <si>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</si>
  <si>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</si>
  <si>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</si>
  <si>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</si>
  <si>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</si>
  <si>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</si>
  <si>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</si>
  <si>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</si>
  <si>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</si>
  <si>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</si>
  <si>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</si>
  <si>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</si>
  <si>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</si>
  <si>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</si>
  <si>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</si>
  <si>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</si>
  <si>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</si>
  <si>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</si>
  <si>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</si>
  <si>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</si>
  <si>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</si>
  <si>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</si>
  <si>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</si>
  <si>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</si>
  <si>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</si>
  <si>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</si>
  <si>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</si>
  <si>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</si>
  <si>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</si>
  <si>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</si>
  <si>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</si>
  <si>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</si>
  <si>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</si>
  <si>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</si>
  <si>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</si>
  <si>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</si>
  <si>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</si>
  <si>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</si>
  <si>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</si>
  <si>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</si>
  <si>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</si>
  <si>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</si>
  <si>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</si>
  <si>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</si>
  <si>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</si>
  <si>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</si>
  <si>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</si>
  <si>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</si>
  <si>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</si>
  <si>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</si>
  <si>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</si>
  <si>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</si>
  <si>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</si>
  <si>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</si>
  <si>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</si>
  <si>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</si>
  <si>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</si>
  <si>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</si>
  <si>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</si>
  <si>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</si>
  <si>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</si>
  <si>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</si>
  <si>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</si>
  <si>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</si>
  <si>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</si>
  <si>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</si>
  <si>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</si>
  <si>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</si>
  <si>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</si>
  <si>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</si>
  <si>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</si>
  <si>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</si>
  <si>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</si>
  <si>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</si>
  <si>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</si>
  <si>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</si>
  <si>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</si>
  <si>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</si>
  <si>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</si>
  <si>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</si>
  <si>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</si>
  <si>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</si>
  <si>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</si>
  <si>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</si>
  <si>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</si>
  <si>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</si>
  <si>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</si>
  <si>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</si>
  <si>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</si>
  <si>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</si>
  <si>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</si>
  <si>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</si>
  <si>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</si>
  <si>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</si>
  <si>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</si>
  <si>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</si>
  <si>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</si>
  <si>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</si>
  <si>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</si>
  <si>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</si>
  <si>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</si>
  <si>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</si>
  <si>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</si>
  <si>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</si>
  <si>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</si>
  <si>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</si>
  <si>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</si>
  <si>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</si>
  <si>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</si>
  <si>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</si>
  <si>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</si>
  <si>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</si>
  <si>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</si>
  <si>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</si>
  <si>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</si>
  <si>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</si>
  <si>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</si>
  <si>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</si>
  <si>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</si>
  <si>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</si>
  <si>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</si>
  <si>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</si>
  <si>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</si>
  <si>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</si>
  <si>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</si>
  <si>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</si>
  <si>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</si>
  <si>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</si>
  <si>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</si>
  <si>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</si>
  <si>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</si>
  <si>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</si>
  <si>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</si>
  <si>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</si>
  <si>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</si>
  <si>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</si>
  <si>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</si>
  <si>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</si>
  <si>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</si>
  <si>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</si>
  <si>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</si>
  <si>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</si>
  <si>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</si>
  <si>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</si>
  <si>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</si>
  <si>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</si>
  <si>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</si>
  <si>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</si>
  <si>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</si>
  <si>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</si>
  <si>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</si>
  <si>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</si>
  <si>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</si>
  <si>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</si>
  <si>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</si>
  <si>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</si>
  <si>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</si>
  <si>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</si>
  <si>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</si>
  <si>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</si>
  <si>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</si>
  <si>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</si>
  <si>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</si>
  <si>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</si>
  <si>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</si>
  <si>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</si>
  <si>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</si>
  <si>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</si>
  <si>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</si>
  <si>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</si>
  <si>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</si>
  <si>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</si>
  <si>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</si>
  <si>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</si>
  <si>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</si>
  <si>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</si>
  <si>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</si>
  <si>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</si>
  <si>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</si>
  <si>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</si>
  <si>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</si>
  <si>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</si>
  <si>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</si>
  <si>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</si>
  <si>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</si>
  <si>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</si>
  <si>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</si>
  <si>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</si>
  <si>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</si>
  <si>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</si>
  <si>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</si>
  <si>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</si>
  <si>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</si>
  <si>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</si>
  <si>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</si>
  <si>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</si>
  <si>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</si>
  <si>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</si>
  <si>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</si>
  <si>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</si>
  <si>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</si>
  <si>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</si>
  <si>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</si>
  <si>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</si>
  <si>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</si>
  <si>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</si>
  <si>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</si>
  <si>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</si>
  <si>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</si>
  <si>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</si>
  <si>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</si>
  <si>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</si>
  <si>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</si>
  <si>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</si>
  <si>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</si>
  <si>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</si>
  <si>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</si>
  <si>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</si>
  <si>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</si>
  <si>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</si>
  <si>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</si>
  <si>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</si>
  <si>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</si>
  <si>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</si>
  <si>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</si>
  <si>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</si>
  <si>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</si>
  <si>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</si>
  <si>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</si>
  <si>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</si>
  <si>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</si>
  <si>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</si>
  <si>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</si>
  <si>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</si>
  <si>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</si>
  <si>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</si>
  <si>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</si>
  <si>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</si>
  <si>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</si>
  <si>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</si>
  <si>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</si>
  <si>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</si>
  <si>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</si>
  <si>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</si>
  <si>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</si>
  <si>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</si>
  <si>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</si>
  <si>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</si>
  <si>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</si>
  <si>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</si>
  <si>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</si>
  <si>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</si>
  <si>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</si>
  <si>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</si>
  <si>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</si>
  <si>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</si>
  <si>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</si>
  <si>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</si>
  <si>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</si>
  <si>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</si>
  <si>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</si>
  <si>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</si>
  <si>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</si>
  <si>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</si>
  <si>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</si>
  <si>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</si>
  <si>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</si>
  <si>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</si>
  <si>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</si>
  <si>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</si>
  <si>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</si>
  <si>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</si>
  <si>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</si>
  <si>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</si>
  <si>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</si>
  <si>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</si>
  <si>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</si>
  <si>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</si>
  <si>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</si>
  <si>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</si>
  <si>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</si>
  <si>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</si>
  <si>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</si>
  <si>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</si>
  <si>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</si>
  <si>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</si>
  <si>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</si>
  <si>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</si>
  <si>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</si>
  <si>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</si>
  <si>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</si>
  <si>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</si>
  <si>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</si>
  <si>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</si>
  <si>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</si>
  <si>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</si>
  <si>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</si>
  <si>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</si>
  <si>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</si>
  <si>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</si>
  <si>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</si>
  <si>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</si>
  <si>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</si>
  <si>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</si>
  <si>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</si>
  <si>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</si>
  <si>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</si>
  <si>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</si>
  <si>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</si>
  <si>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</si>
  <si>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</si>
  <si>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</si>
  <si>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</si>
  <si>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</si>
  <si>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</si>
  <si>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</si>
  <si>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</si>
  <si>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</si>
  <si>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</si>
  <si>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</si>
  <si>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</si>
  <si>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</si>
  <si>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</si>
  <si>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</si>
  <si>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</si>
  <si>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</si>
  <si>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</si>
  <si>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</si>
  <si>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</si>
  <si>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</si>
  <si>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</si>
  <si>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</si>
  <si>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</si>
  <si>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</si>
  <si>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</si>
  <si>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</si>
  <si>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</si>
  <si>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</si>
  <si>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</si>
  <si>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</si>
  <si>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</si>
  <si>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</si>
  <si>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</si>
  <si>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</si>
  <si>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</si>
  <si>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</si>
  <si>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</si>
  <si>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</si>
  <si>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</si>
  <si>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</si>
  <si>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</si>
  <si>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</si>
  <si>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</si>
  <si>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</si>
  <si>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</si>
  <si>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</si>
  <si>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</si>
  <si>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</si>
  <si>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</si>
  <si>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</si>
  <si>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</si>
  <si>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</si>
  <si>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</si>
  <si>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</si>
  <si>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</si>
  <si>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</si>
  <si>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</si>
  <si>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</si>
  <si>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</si>
  <si>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</si>
  <si>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</si>
  <si>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</si>
  <si>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</si>
  <si>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</si>
  <si>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</si>
  <si>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</si>
  <si>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</si>
  <si>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</si>
  <si>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</si>
  <si>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</si>
  <si>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</si>
  <si>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</si>
  <si>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</si>
  <si>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</si>
  <si>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</si>
  <si>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</si>
  <si>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</si>
  <si>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</si>
  <si>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</si>
  <si>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</si>
  <si>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</si>
  <si>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</si>
  <si>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</si>
  <si>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</si>
  <si>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</si>
  <si>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</si>
  <si>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</si>
  <si>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</si>
  <si>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</si>
  <si>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</si>
  <si>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</si>
  <si>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</si>
  <si>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</si>
  <si>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</si>
  <si>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</si>
  <si>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</si>
  <si>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</si>
  <si>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</si>
  <si>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</si>
  <si>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</si>
  <si>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</si>
  <si>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</si>
  <si>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</si>
  <si>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</si>
  <si>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</si>
  <si>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</si>
  <si>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PCM-20251025-00001749</t>
  </si>
  <si>
    <t>ETA 40 min</t>
  </si>
  <si>
    <t>PCM-20251025-00001764</t>
  </si>
  <si>
    <t xml:space="preserve">5G &amp; 4G Switched off due to high load , EM team at site connected PG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</si>
  <si>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</si>
  <si>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</si>
  <si>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</si>
  <si>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</si>
  <si>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</si>
  <si>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</si>
  <si>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</si>
  <si>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</si>
  <si>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</si>
  <si>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</si>
  <si>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</si>
  <si>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</si>
  <si>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mak0011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</si>
</sst>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7" totalsRowShown="0" headerRowDxfId="64" dataDxfId="63" headerRowBorderDxfId="61" tableBorderDxfId="62">
  <autoFilter ref="A1:L111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292.99520833333372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12.500219907407882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45955.94363425926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45955.94363425926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45955.94363425926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45955.94363425926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45955.94363425926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45955.94363425926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45955.94363425926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45955.94363425926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45955.94363425926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45955.94363425926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45955.94363425926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45955.94363425926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45955.94363425926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45955.94363425926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45955.94363425926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45955.94363425926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45955.94363425926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45955.94363425926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45955.94363425926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45955.94363425926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45955.94363425926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45955.94363425926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45955.94363425926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45955.94363425926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45955.94363425926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45955.94363425926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45955.94363425926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45955.94363425926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45955.94363425926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45955.94363425926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45955.94363425926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45955.94363425926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45955.94363425926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45955.94363425926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45955.94363425926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45955.94363425926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45955.94363425926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45955.94363425926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45955.94363425926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45955.94363425926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45955.94363425926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45955.94363425926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45955.94363425926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45955.94363425926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45955.94363425926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45955.94363425926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45955.94363425926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45955.94363425926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45955.94363425926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45955.94363425926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45955.94363425926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45955.94363425926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45955.94363425926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45955.94363425926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45955.94363425926</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45955.94363425926</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54F24EE9-F066-43FE-B9CC-C6B20C2C7774}"/>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130.94379629629839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11.447858796294895</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R2</v>
      </c>
      <c r="C5" s="18"/>
      <c r="D5" s="18" t="s">
        <v>20138</v>
      </c>
      <c r="E5" s="114"/>
      <c r="F5" s="115"/>
      <c r="G5" s="116">
        <f ca="1">IFERROR(NOW()-F5,"-")</f>
        <v>45955.94363425926</v>
      </c>
      <c r="H5" s="115"/>
      <c r="I5" s="18" t="str">
        <f>IFERROR(VLOOKUP(D5,DB!A:F,6,0),"")</f>
        <v>SCECO</v>
      </c>
      <c r="J5" s="18" t="str">
        <f>IFERROR(VLOOKUP(D5,DB!A:G,7,0),"")</f>
        <v>Vandalized</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45955.94363425926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45955.94363425926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45955.94363425926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45955.94363425926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45955.94363425926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45955.94363425926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45955.94363425926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45955.94363425926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45955.94363425926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45955.94363425926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45955.94363425926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45955.94363425926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45955.94363425926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45955.94363425926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45955.94363425926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45955.94363425926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45955.94363425926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45955.94363425926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45955.94363425926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45955.94363425926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45955.94363425926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45955.94363425926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45955.94363425926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45955.94363425926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45955.94363425926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45955.94363425926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45955.94363425926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45955.94363425926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45955.94363425926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45955.94363425926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45955.94363425926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45955.94363425926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45955.94363425926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45955.94363425926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45955.94363425926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45955.94363425926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45955.94363425926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45955.94363425926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45955.94363425926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45955.94363425926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45955.94363425926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45955.94363425926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45955.94363425926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45955.94363425926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45955.94363425926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45955.94363425926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45955.94363425926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45955.94363425926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45955.94363425926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45955.94363425926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45955.94363425926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45955.94363425926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45955.94363425926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45955.94363425926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45955.94363425926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45955.94363425926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45955.94363425926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45955.94363425926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45955.94363425926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45955.94363425926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45955.94363425926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45955.94363425926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45955.94363425926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45955.94363425926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45955.94363425926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45955.94363425926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45955.94363425926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45955.94363425926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45955.94363425926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45955.94363425926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45955.94363425926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45955.94363425926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45955.94363425926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45955.94363425926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45955.94363425926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45955.94363425926</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45955.94363425926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45955.94363425926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45955.94363425926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45955.94363425926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45955.94363425926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45955.94363425926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45955.94363425926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45955.94363425926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45955.94363425926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45955.94363425926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45955.94363425926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45955.94363425926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45955.94363425926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45955.94363425926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45955.94363425926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45955.94363425926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45955.94363425926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45955.94363425926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45955.94363425926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45955.94363425926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45955.94363425926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45955.94363425926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45955.94363425926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45955.94363425926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45955.94363425926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45955.94363425926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45955.94363425926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45955.94363425926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45955.94363425926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45955.94363425926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45955.94363425926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45955.94363425926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45955.94363425926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45955.94363425926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45955.94363425926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45955.94363425926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45955.94363425926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45955.94363425926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45955.94363425926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45955.94363425926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45955.94363425926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45955.94363425926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45955.94363425926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45955.94363425926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45955.94363425926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45955.94363425926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45955.94363425926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45955.94363425926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45955.94363425926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45955.94363425926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45955.94363425926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45955.94363425926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45955.94363425926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45955.94363425926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45955.94363425926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45955.94363425926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45955.94363425926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45955.94363425926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45955.94363425926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45955.94363425926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45955.94363425926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45955.94363425926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45955.94363425926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45955.94363425926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45955.94363425926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45955.94363425926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45955.94363425926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45955.94363425926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45955.94363425926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45955.94363425926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45955.94363425926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45955.94363425926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45955.94363425926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45955.94363425926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45955.94363425926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45955.94363425926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45955.94363425926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45955.94363425926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45955.94363425926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45955.94363425926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45955.94363425926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45955.94363425926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45955.94363425926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45955.94363425926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45955.94363425926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45955.94363425926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45955.94363425926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45955.94363425926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45955.94363425926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45955.94363425926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45955.94363425926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45955.94363425926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45955.94363425926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45955.94363425926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45955.94363425926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45955.94363425926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45955.94363425926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45955.94363425926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45955.94363425926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45955.94363425926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45955.94363425926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45955.94363425926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45955.94363425926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45955.94363425926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45955.94363425926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45955.94363425926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45955.94363425926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45955.94363425926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45955.94363425926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45955.94363425926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45955.94363425926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45955.94363425926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45955.94363425926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45955.94363425926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45955.94363425926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45955.94363425926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45955.94363425926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45955.94363425926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45955.94363425926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45955.94363425926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45955.94363425926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45955.94363425926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45955.94363425926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45955.94363425926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45955.94363425926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45955.94363425926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45955.94363425926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45955.94363425926</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45955.94363425926</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45955.94363425926</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45955.94363425926</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45955.94363425926</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45955.94363425926</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45955.94363425926</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45955.94363425926</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45955.94363425926</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45955.94363425926</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45955.94363425926</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45955.94363425926</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45955.94363425926</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45955.94363425926</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45955.94363425926</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45955.94363425926</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45955.94363425926</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7"/>
  <sheetViews>
    <sheetView workbookViewId="0">
      <selection activeCell="D2" sqref="D2:D1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2.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8</v>
      </c>
      <c r="D2" s="18" t="s">
        <v>19819</v>
      </c>
      <c r="E2" s="18" t="s">
        <v>39079</v>
      </c>
      <c r="F2" s="20">
        <v>45955.905543981484</v>
      </c>
      <c r="G2" s="21">
        <f t="shared" ref="G2:G14" ca="1" si="0">IFERROR(NOW()-F2,"-")</f>
        <v>3.8090277776063886E-2</v>
      </c>
      <c r="H2" s="22">
        <v>45955.881979166668</v>
      </c>
      <c r="I2" s="19" t="str">
        <f>IFERROR(VLOOKUP(D2,DB!A:F,6,0),"")</f>
        <v>Generator-DG</v>
      </c>
      <c r="J2" s="18" t="str">
        <f>IFERROR(VLOOKUP(D2,DB!A:G,7,0),"")</f>
        <v>Dead</v>
      </c>
      <c r="K2" s="46" t="s">
        <v>39087</v>
      </c>
      <c r="L2" s="23" t="str">
        <f>IFERROR(VLOOKUP(D2,DB!A:I,9,0),"")</f>
        <v>Latis</v>
      </c>
    </row>
    <row r="3" spans="1:13" ht="15" customHeight="1">
      <c r="A3" s="19" t="s">
        <v>39088</v>
      </c>
      <c r="B3" s="63" t="str">
        <f>IFERROR(VLOOKUP(D3,DB!A:K,11,0),"")</f>
        <v>R3</v>
      </c>
      <c r="C3" s="18">
        <v>1</v>
      </c>
      <c r="D3" s="18" t="s">
        <v>23442</v>
      </c>
      <c r="E3" s="18" t="s">
        <v>38998</v>
      </c>
      <c r="F3" s="20">
        <v>45955.912604166668</v>
      </c>
      <c r="G3" s="21">
        <f ca="1">IFERROR(NOW()-F3,"-")</f>
        <v>3.1030092592118308E-2</v>
      </c>
      <c r="H3" s="22">
        <v>45955.898020833331</v>
      </c>
      <c r="I3" s="19" t="str">
        <f>IFERROR(VLOOKUP(D3,DB!A:F,6,0),"")</f>
        <v>SCECO</v>
      </c>
      <c r="J3" s="18" t="str">
        <f>IFERROR(VLOOKUP(D3,DB!A:G,7,0),"")</f>
        <v>In progress+Vandalized+No BB Design</v>
      </c>
      <c r="K3" s="46" t="s">
        <v>39089</v>
      </c>
      <c r="L3" s="23" t="str">
        <f>IFERROR(VLOOKUP(D3,DB!A:I,9,0),"")</f>
        <v>Latis</v>
      </c>
    </row>
    <row r="4" spans="1:13" ht="15" customHeight="1">
      <c r="A4" s="19"/>
      <c r="B4" s="63" t="str">
        <f>IFERROR(VLOOKUP(D4,DB!A:K,11,0),"")</f>
        <v/>
      </c>
      <c r="C4" s="18"/>
      <c r="D4" s="18"/>
      <c r="E4" s="18"/>
      <c r="F4" s="20"/>
      <c r="G4" s="21">
        <f t="shared" ca="1" si="0"/>
        <v>45955.94363425926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45955.94363425926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45955.94363425926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45955.94363425926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45955.94363425926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45955.94363425926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45955.94363425926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45955.94363425926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45955.94363425926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45955.94363425926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45955.94363425926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ref="G15:G78" ca="1" si="1">IFERROR(NOW()-F15,"-")</f>
        <v>45955.94363425926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45955.94363425926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45955.94363425926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45955.94363425926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45955.94363425926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45955.94363425926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45955.94363425926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45955.94363425926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45955.94363425926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45955.94363425926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45955.94363425926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45955.94363425926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45955.94363425926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45955.94363425926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45955.94363425926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45955.94363425926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45955.94363425926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45955.94363425926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45955.94363425926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45955.94363425926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45955.94363425926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45955.94363425926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45955.94363425926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45955.94363425926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45955.94363425926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45955.94363425926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45955.94363425926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45955.94363425926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45955.94363425926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45955.94363425926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45955.94363425926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45955.94363425926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45955.94363425926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45955.94363425926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45955.94363425926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45955.94363425926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45955.94363425926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45955.94363425926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45955.94363425926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45955.94363425926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45955.94363425926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45955.94363425926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45955.94363425926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45955.94363425926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45955.94363425926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45955.94363425926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45955.94363425926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45955.94363425926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45955.94363425926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45955.94363425926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45955.94363425926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45955.94363425926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45955.94363425926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45955.94363425926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45955.94363425926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45955.94363425926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45955.94363425926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45955.94363425926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45955.94363425926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45955.94363425926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45955.94363425926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45955.94363425926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45955.94363425926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45955.94363425926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ref="G79:G142" ca="1" si="2">IFERROR(NOW()-F79,"-")</f>
        <v>45955.94363425926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45955.94363425926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45955.94363425926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45955.94363425926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45955.94363425926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45955.94363425926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45955.94363425926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45955.94363425926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45955.94363425926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45955.94363425926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45955.94363425926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45955.94363425926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45955.94363425926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45955.94363425926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45955.94363425926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45955.94363425926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45955.94363425926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45955.94363425926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45955.94363425926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45955.94363425926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45955.94363425926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45955.94363425926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45955.94363425926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45955.94363425926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45955.94363425926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45955.94363425926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45955.94363425926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45955.94363425926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45955.94363425926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45955.94363425926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45955.94363425926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45955.94363425926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45955.94363425926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45955.94363425926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45955.94363425926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45955.94363425926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45955.94363425926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45955.94363425926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45955.94363425926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45955.94363425926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45955.94363425926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45955.94363425926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45955.94363425926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45955.94363425926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45955.94363425926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45955.94363425926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45955.94363425926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45955.94363425926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45955.94363425926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45955.94363425926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45955.94363425926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45955.94363425926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45955.94363425926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45955.94363425926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45955.94363425926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45955.94363425926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45955.94363425926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45955.94363425926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45955.94363425926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45955.94363425926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45955.94363425926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45955.94363425926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45955.94363425926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45955.94363425926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ref="G143:G206" ca="1" si="3">IFERROR(NOW()-F143,"-")</f>
        <v>45955.94363425926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45955.94363425926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45955.94363425926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45955.94363425926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45955.94363425926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45955.94363425926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45955.94363425926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45955.94363425926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45955.94363425926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45955.94363425926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45955.94363425926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45955.94363425926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45955.94363425926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45955.94363425926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45955.94363425926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45955.94363425926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45955.94363425926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45955.94363425926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45955.94363425926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45955.94363425926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45955.94363425926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45955.94363425926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45955.94363425926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45955.94363425926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45955.94363425926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45955.94363425926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45955.94363425926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45955.94363425926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45955.94363425926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45955.94363425926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45955.94363425926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45955.94363425926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45955.94363425926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45955.94363425926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45955.94363425926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45955.94363425926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45955.94363425926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45955.94363425926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45955.94363425926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45955.94363425926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45955.94363425926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45955.94363425926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45955.94363425926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45955.94363425926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45955.94363425926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45955.94363425926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45955.94363425926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45955.94363425926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45955.94363425926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45955.94363425926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45955.94363425926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45955.94363425926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45955.94363425926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45955.94363425926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45955.94363425926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45955.94363425926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45955.94363425926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45955.94363425926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45955.94363425926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45955.94363425926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45955.94363425926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45955.94363425926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45955.94363425926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45955.94363425926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ref="G207:G270" ca="1" si="4">IFERROR(NOW()-F207,"-")</f>
        <v>45955.94363425926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45955.94363425926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45955.94363425926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45955.94363425926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45955.94363425926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45955.94363425926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45955.94363425926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45955.94363425926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45955.94363425926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45955.94363425926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45955.94363425926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45955.94363425926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45955.94363425926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45955.94363425926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45955.94363425926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45955.94363425926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45955.94363425926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45955.94363425926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45955.94363425926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45955.94363425926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45955.94363425926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45955.94363425926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45955.94363425926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45955.94363425926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45955.94363425926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45955.94363425926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45955.94363425926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45955.94363425926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45955.94363425926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45955.94363425926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45955.94363425926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45955.94363425926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45955.94363425926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45955.94363425926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45955.94363425926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45955.94363425926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45955.94363425926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45955.94363425926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45955.94363425926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45955.94363425926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45955.94363425926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45955.94363425926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45955.94363425926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45955.94363425926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45955.94363425926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45955.94363425926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45955.94363425926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45955.94363425926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45955.94363425926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45955.94363425926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45955.94363425926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45955.94363425926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45955.94363425926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45955.94363425926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45955.94363425926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45955.94363425926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45955.94363425926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45955.94363425926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45955.94363425926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45955.94363425926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45955.94363425926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45955.94363425926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45955.94363425926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45955.94363425926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ref="G271:G334" ca="1" si="5">IFERROR(NOW()-F271,"-")</f>
        <v>45955.94363425926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45955.94363425926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45955.94363425926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45955.94363425926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45955.94363425926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45955.94363425926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45955.94363425926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45955.94363425926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45955.94363425926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45955.94363425926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45955.94363425926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45955.94363425926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45955.94363425926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45955.94363425926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45955.94363425926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45955.94363425926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45955.94363425926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45955.94363425926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45955.94363425926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45955.94363425926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45955.94363425926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45955.94363425926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45955.94363425926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45955.94363425926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45955.94363425926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45955.94363425926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45955.94363425926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45955.94363425926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45955.94363425926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45955.94363425926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45955.94363425926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45955.94363425926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45955.94363425926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45955.94363425926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45955.94363425926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45955.94363425926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45955.94363425926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45955.94363425926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45955.94363425926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45955.94363425926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45955.94363425926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45955.94363425926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45955.94363425926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45955.94363425926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45955.94363425926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45955.94363425926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45955.94363425926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45955.94363425926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45955.94363425926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45955.94363425926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45955.94363425926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45955.94363425926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45955.94363425926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45955.94363425926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45955.94363425926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45955.94363425926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45955.94363425926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45955.94363425926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45955.94363425926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45955.94363425926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45955.94363425926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45955.94363425926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45955.94363425926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45955.94363425926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ref="G335:G398" ca="1" si="6">IFERROR(NOW()-F335,"-")</f>
        <v>45955.94363425926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45955.94363425926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45955.94363425926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45955.94363425926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45955.94363425926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45955.94363425926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45955.94363425926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45955.94363425926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45955.94363425926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45955.94363425926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45955.94363425926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45955.94363425926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45955.94363425926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45955.94363425926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45955.94363425926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45955.94363425926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45955.94363425926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45955.94363425926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45955.94363425926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45955.94363425926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45955.94363425926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45955.94363425926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45955.94363425926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45955.94363425926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45955.94363425926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45955.94363425926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45955.94363425926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45955.94363425926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45955.94363425926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45955.94363425926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45955.94363425926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45955.94363425926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45955.94363425926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45955.94363425926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45955.94363425926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45955.94363425926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45955.94363425926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45955.94363425926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45955.94363425926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45955.94363425926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45955.94363425926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45955.94363425926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45955.94363425926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45955.94363425926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45955.94363425926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45955.94363425926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45955.94363425926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45955.94363425926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45955.94363425926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45955.94363425926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45955.94363425926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45955.94363425926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45955.94363425926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45955.94363425926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45955.94363425926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45955.94363425926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45955.94363425926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45955.94363425926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45955.94363425926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45955.94363425926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45955.94363425926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45955.94363425926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45955.94363425926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45955.94363425926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ref="G399:G462" ca="1" si="7">IFERROR(NOW()-F399,"-")</f>
        <v>45955.94363425926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45955.94363425926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45955.94363425926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45955.94363425926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45955.94363425926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45955.94363425926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45955.94363425926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45955.94363425926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45955.94363425926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45955.94363425926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45955.94363425926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45955.94363425926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45955.94363425926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45955.94363425926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45955.94363425926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45955.94363425926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45955.94363425926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45955.94363425926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45955.94363425926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45955.94363425926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45955.94363425926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45955.94363425926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45955.94363425926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45955.94363425926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45955.94363425926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45955.94363425926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45955.94363425926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45955.94363425926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45955.94363425926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45955.94363425926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45955.94363425926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45955.94363425926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45955.94363425926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45955.94363425926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45955.94363425926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45955.94363425926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45955.94363425926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45955.94363425926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45955.94363425926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45955.94363425926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45955.94363425926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45955.94363425926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45955.94363425926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45955.94363425926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45955.94363425926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45955.94363425926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45955.94363425926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45955.94363425926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45955.94363425926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45955.94363425926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45955.94363425926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45955.94363425926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45955.94363425926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45955.94363425926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45955.94363425926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45955.94363425926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45955.94363425926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45955.94363425926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45955.94363425926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45955.94363425926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45955.94363425926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45955.94363425926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45955.94363425926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45955.94363425926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ref="G463:G526" ca="1" si="8">IFERROR(NOW()-F463,"-")</f>
        <v>45955.94363425926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45955.94363425926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45955.94363425926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45955.94363425926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45955.94363425926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45955.94363425926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45955.94363425926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45955.94363425926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45955.94363425926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45955.94363425926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45955.94363425926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45955.94363425926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45955.94363425926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45955.94363425926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45955.94363425926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45955.94363425926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45955.94363425926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45955.94363425926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45955.94363425926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45955.94363425926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45955.94363425926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45955.94363425926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45955.94363425926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45955.94363425926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45955.94363425926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45955.94363425926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45955.94363425926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45955.94363425926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45955.94363425926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45955.94363425926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45955.94363425926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45955.94363425926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45955.94363425926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45955.94363425926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45955.94363425926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45955.94363425926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45955.94363425926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45955.94363425926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45955.94363425926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45955.94363425926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45955.94363425926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45955.94363425926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45955.94363425926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45955.94363425926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45955.94363425926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45955.94363425926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45955.94363425926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45955.94363425926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45955.94363425926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45955.94363425926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45955.94363425926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45955.94363425926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45955.94363425926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45955.94363425926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45955.94363425926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45955.94363425926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45955.94363425926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45955.94363425926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45955.94363425926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45955.94363425926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45955.94363425926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45955.94363425926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45955.94363425926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45955.94363425926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ref="G527:G590" ca="1" si="9">IFERROR(NOW()-F527,"-")</f>
        <v>45955.94363425926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45955.94363425926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45955.94363425926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45955.94363425926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45955.94363425926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45955.94363425926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45955.94363425926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45955.94363425926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45955.94363425926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45955.94363425926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45955.94363425926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45955.94363425926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45955.94363425926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45955.94363425926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45955.94363425926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45955.94363425926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45955.94363425926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45955.94363425926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45955.94363425926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45955.94363425926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45955.94363425926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45955.94363425926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45955.94363425926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45955.94363425926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45955.94363425926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45955.94363425926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45955.94363425926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45955.94363425926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45955.94363425926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45955.94363425926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45955.94363425926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45955.94363425926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45955.94363425926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45955.94363425926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45955.94363425926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45955.94363425926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45955.94363425926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45955.94363425926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45955.94363425926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45955.94363425926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45955.94363425926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45955.94363425926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45955.94363425926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45955.94363425926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45955.94363425926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45955.94363425926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45955.94363425926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45955.94363425926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45955.94363425926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45955.94363425926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45955.94363425926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45955.94363425926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45955.94363425926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45955.94363425926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45955.94363425926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45955.94363425926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45955.94363425926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45955.94363425926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45955.94363425926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45955.94363425926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45955.94363425926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45955.94363425926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45955.94363425926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45955.94363425926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ref="G591:G654" ca="1" si="10">IFERROR(NOW()-F591,"-")</f>
        <v>45955.94363425926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45955.94363425926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45955.94363425926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45955.94363425926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45955.94363425926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45955.94363425926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45955.94363425926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45955.94363425926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45955.94363425926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45955.94363425926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45955.94363425926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45955.94363425926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45955.94363425926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45955.94363425926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45955.94363425926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45955.94363425926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45955.94363425926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45955.94363425926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45955.94363425926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45955.94363425926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45955.94363425926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45955.94363425926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45955.94363425926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45955.94363425926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45955.94363425926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45955.94363425926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45955.94363425926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45955.94363425926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45955.94363425926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45955.94363425926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45955.94363425926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45955.94363425926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45955.94363425926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45955.94363425926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45955.94363425926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45955.94363425926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45955.94363425926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45955.94363425926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45955.94363425926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45955.94363425926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45955.94363425926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45955.94363425926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45955.94363425926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45955.94363425926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45955.94363425926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45955.94363425926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45955.94363425926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45955.94363425926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45955.94363425926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45955.94363425926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45955.94363425926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45955.94363425926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45955.94363425926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45955.94363425926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45955.94363425926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45955.94363425926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45955.94363425926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45955.94363425926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45955.94363425926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45955.94363425926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45955.94363425926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45955.94363425926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45955.94363425926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45955.94363425926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ref="G655:G718" ca="1" si="11">IFERROR(NOW()-F655,"-")</f>
        <v>45955.94363425926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45955.94363425926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45955.94363425926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45955.94363425926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45955.94363425926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45955.94363425926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45955.94363425926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45955.94363425926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45955.94363425926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45955.94363425926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45955.94363425926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45955.94363425926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45955.94363425926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45955.94363425926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45955.94363425926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45955.94363425926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45955.94363425926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45955.94363425926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45955.94363425926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45955.94363425926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45955.94363425926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45955.94363425926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45955.94363425926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45955.94363425926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45955.94363425926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45955.94363425926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45955.94363425926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45955.94363425926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45955.94363425926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45955.94363425926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45955.94363425926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45955.94363425926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45955.94363425926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45955.94363425926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45955.94363425926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45955.94363425926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45955.94363425926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45955.94363425926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45955.94363425926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45955.94363425926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45955.94363425926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45955.94363425926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45955.94363425926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45955.94363425926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45955.94363425926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45955.94363425926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45955.94363425926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45955.94363425926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45955.94363425926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45955.94363425926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45955.94363425926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45955.94363425926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45955.94363425926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45955.94363425926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45955.94363425926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45955.94363425926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45955.94363425926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45955.94363425926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45955.94363425926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45955.94363425926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45955.94363425926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45955.94363425926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45955.94363425926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45955.94363425926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ref="G719:G782" ca="1" si="12">IFERROR(NOW()-F719,"-")</f>
        <v>45955.94363425926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45955.94363425926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45955.94363425926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45955.94363425926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45955.94363425926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45955.94363425926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45955.94363425926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45955.94363425926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45955.94363425926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45955.94363425926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45955.94363425926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45955.94363425926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45955.94363425926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45955.94363425926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45955.94363425926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45955.94363425926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45955.94363425926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45955.94363425926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45955.94363425926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45955.94363425926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45955.94363425926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45955.94363425926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45955.94363425926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45955.94363425926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45955.94363425926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45955.94363425926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45955.94363425926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45955.94363425926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45955.94363425926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45955.94363425926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45955.94363425926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45955.94363425926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45955.94363425926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45955.94363425926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45955.94363425926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45955.94363425926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45955.94363425926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45955.94363425926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45955.94363425926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45955.94363425926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45955.94363425926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45955.94363425926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45955.94363425926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45955.94363425926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45955.94363425926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45955.94363425926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45955.94363425926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45955.94363425926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45955.94363425926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45955.94363425926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45955.94363425926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45955.94363425926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45955.94363425926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45955.94363425926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45955.94363425926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45955.94363425926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45955.94363425926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45955.94363425926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45955.94363425926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45955.94363425926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45955.94363425926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45955.94363425926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45955.94363425926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45955.94363425926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ref="G783:G846" ca="1" si="13">IFERROR(NOW()-F783,"-")</f>
        <v>45955.94363425926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45955.94363425926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45955.94363425926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45955.94363425926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45955.94363425926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45955.94363425926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45955.94363425926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45955.94363425926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45955.94363425926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45955.94363425926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45955.94363425926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45955.94363425926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45955.94363425926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45955.94363425926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45955.94363425926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45955.94363425926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45955.94363425926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45955.94363425926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45955.94363425926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45955.94363425926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45955.94363425926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45955.94363425926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45955.94363425926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45955.94363425926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45955.94363425926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45955.94363425926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45955.94363425926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45955.94363425926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45955.94363425926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45955.94363425926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45955.94363425926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45955.94363425926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45955.94363425926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45955.94363425926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45955.94363425926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45955.94363425926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45955.94363425926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45955.94363425926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45955.94363425926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45955.94363425926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45955.94363425926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45955.94363425926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45955.94363425926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45955.94363425926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45955.94363425926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45955.94363425926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45955.94363425926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45955.94363425926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45955.94363425926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45955.94363425926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45955.94363425926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45955.94363425926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45955.94363425926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45955.94363425926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45955.94363425926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45955.94363425926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45955.94363425926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45955.94363425926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45955.94363425926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45955.94363425926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45955.94363425926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45955.94363425926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45955.94363425926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45955.94363425926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ref="G847:G910" ca="1" si="14">IFERROR(NOW()-F847,"-")</f>
        <v>45955.94363425926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45955.94363425926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45955.94363425926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45955.94363425926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45955.94363425926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45955.94363425926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45955.94363425926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45955.94363425926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45955.94363425926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45955.94363425926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45955.94363425926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45955.94363425926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45955.94363425926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45955.94363425926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45955.94363425926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45955.94363425926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45955.94363425926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45955.94363425926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45955.94363425926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45955.94363425926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45955.94363425926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45955.94363425926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45955.94363425926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45955.94363425926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45955.94363425926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45955.94363425926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45955.94363425926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45955.94363425926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45955.94363425926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45955.94363425926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45955.94363425926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45955.94363425926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45955.94363425926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45955.94363425926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45955.94363425926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45955.94363425926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45955.94363425926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45955.94363425926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45955.94363425926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45955.94363425926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45955.94363425926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45955.94363425926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45955.94363425926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45955.94363425926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45955.94363425926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45955.94363425926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45955.94363425926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45955.94363425926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45955.94363425926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45955.94363425926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45955.94363425926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45955.94363425926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45955.94363425926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45955.94363425926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45955.94363425926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45955.94363425926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45955.94363425926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45955.94363425926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45955.94363425926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45955.94363425926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45955.94363425926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45955.94363425926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45955.94363425926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45955.94363425926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ref="G911:G974" ca="1" si="15">IFERROR(NOW()-F911,"-")</f>
        <v>45955.94363425926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45955.94363425926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45955.94363425926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45955.94363425926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45955.94363425926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45955.94363425926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45955.94363425926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45955.94363425926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45955.94363425926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45955.94363425926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45955.94363425926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45955.94363425926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45955.94363425926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45955.94363425926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45955.94363425926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45955.94363425926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45955.94363425926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45955.94363425926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45955.94363425926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45955.94363425926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45955.94363425926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45955.94363425926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45955.94363425926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45955.94363425926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45955.94363425926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45955.94363425926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45955.94363425926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45955.94363425926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45955.94363425926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45955.94363425926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45955.94363425926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45955.94363425926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45955.94363425926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45955.94363425926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45955.94363425926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45955.94363425926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45955.94363425926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45955.94363425926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45955.94363425926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45955.94363425926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45955.94363425926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45955.94363425926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45955.94363425926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45955.94363425926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45955.94363425926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45955.94363425926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45955.94363425926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45955.94363425926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45955.94363425926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45955.94363425926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45955.94363425926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45955.94363425926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45955.94363425926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45955.94363425926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45955.94363425926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45955.94363425926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45955.94363425926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45955.94363425926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45955.94363425926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45955.94363425926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45955.94363425926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45955.94363425926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45955.94363425926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45955.94363425926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ref="G975:G1038" ca="1" si="16">IFERROR(NOW()-F975,"-")</f>
        <v>45955.94363425926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45955.94363425926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45955.94363425926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45955.94363425926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45955.94363425926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45955.94363425926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45955.94363425926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45955.94363425926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45955.94363425926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45955.94363425926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45955.94363425926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45955.94363425926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45955.94363425926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45955.94363425926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45955.94363425926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45955.94363425926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45955.94363425926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45955.94363425926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45955.94363425926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45955.94363425926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45955.94363425926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45955.94363425926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45955.94363425926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45955.94363425926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45955.94363425926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45955.94363425926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45955.94363425926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45955.94363425926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45955.94363425926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45955.94363425926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45955.94363425926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45955.94363425926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45955.94363425926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45955.94363425926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45955.94363425926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45955.94363425926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45955.94363425926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45955.94363425926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45955.94363425926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45955.94363425926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45955.94363425926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45955.94363425926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45955.94363425926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45955.94363425926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45955.94363425926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45955.94363425926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45955.94363425926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45955.94363425926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45955.94363425926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45955.94363425926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45955.94363425926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45955.94363425926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45955.94363425926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45955.94363425926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45955.94363425926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45955.94363425926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45955.94363425926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45955.94363425926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45955.94363425926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45955.94363425926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45955.94363425926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45955.94363425926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45955.94363425926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45955.94363425926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ref="G1039:G1102" ca="1" si="17">IFERROR(NOW()-F1039,"-")</f>
        <v>45955.94363425926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45955.94363425926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45955.94363425926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45955.94363425926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45955.94363425926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45955.94363425926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45955.94363425926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45955.94363425926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45955.94363425926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45955.94363425926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45955.94363425926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45955.94363425926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45955.94363425926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45955.94363425926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45955.94363425926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45955.94363425926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45955.94363425926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45955.94363425926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45955.94363425926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45955.94363425926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45955.94363425926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45955.94363425926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45955.94363425926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45955.94363425926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45955.94363425926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45955.94363425926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45955.94363425926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45955.94363425926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45955.94363425926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45955.94363425926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45955.94363425926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45955.94363425926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45955.94363425926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45955.94363425926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45955.94363425926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45955.94363425926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45955.94363425926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45955.94363425926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45955.94363425926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45955.94363425926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45955.94363425926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45955.94363425926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45955.94363425926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45955.94363425926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45955.94363425926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45955.94363425926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45955.94363425926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45955.94363425926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45955.94363425926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45955.94363425926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45955.94363425926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45955.94363425926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45955.94363425926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45955.94363425926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45955.94363425926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45955.94363425926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45955.94363425926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45955.94363425926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45955.94363425926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45955.94363425926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45955.94363425926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45955.94363425926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45955.94363425926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45955.94363425926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ref="G1103:G1117" ca="1" si="18">IFERROR(NOW()-F1103,"-")</f>
        <v>45955.94363425926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45955.94363425926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45955.94363425926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45955.94363425926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45955.94363425926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45955.94363425926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45955.94363425926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45955.94363425926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45955.94363425926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45955.94363425926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45955.94363425926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45955.94363425926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45955.94363425926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45955.94363425926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45955.94363425926</v>
      </c>
      <c r="H1117" s="22"/>
      <c r="I1117" s="19" t="str">
        <f>IFERROR(VLOOKUP(D1117,DB!A:F,6,0),"")</f>
        <v/>
      </c>
      <c r="J1117" s="18" t="str">
        <f>IFERROR(VLOOKUP(D1117,DB!A:G,7,0),"")</f>
        <v/>
      </c>
      <c r="K1117" s="46"/>
      <c r="L1117" s="23" t="str">
        <f>IFERROR(VLOOKUP(D1117,DB!A:I,9,0),"")</f>
        <v/>
      </c>
    </row>
  </sheetData>
  <dataValidations count="2">
    <dataValidation allowBlank="1" showInputMessage="1" showErrorMessage="1" sqref="E1" xr:uid="{5914219A-CB83-432D-936A-CC0CB6F3982A}"/>
    <dataValidation type="list" allowBlank="1" showInputMessage="1" showErrorMessage="1" sqref="E2:E111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252.46291666666366</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2.3089120370350429</v>
      </c>
      <c r="H3" s="123">
        <v>45953.546631944446</v>
      </c>
      <c r="I3" s="99" t="str">
        <f>IFERROR(VLOOKUP(D3,DB!A:F,6,0),"")</f>
        <v>SCECO</v>
      </c>
      <c r="J3" s="99" t="str">
        <f>IFERROR(VLOOKUP(D3,DB!A:G,7,0),"")</f>
        <v>Dead</v>
      </c>
      <c r="K3" s="125" t="s">
        <v>39093</v>
      </c>
      <c r="L3" s="121" t="str">
        <f>IFERROR(VLOOKUP(D3,DB!A:I,9,0),"")</f>
        <v>Latis</v>
      </c>
    </row>
    <row r="4" spans="1:16" ht="15" customHeight="1">
      <c r="A4" s="94" t="s">
        <v>39094</v>
      </c>
      <c r="B4" s="94" t="str">
        <f>IFERROR(VLOOKUP(D4,DB!A:K,11,0),"")</f>
        <v>R4</v>
      </c>
      <c r="C4" s="120">
        <v>1</v>
      </c>
      <c r="D4" s="94" t="s">
        <v>36111</v>
      </c>
      <c r="E4" s="98" t="s">
        <v>38998</v>
      </c>
      <c r="F4" s="123">
        <v>45955.738356481481</v>
      </c>
      <c r="G4" s="124">
        <f ca="1">IFERROR(NOW()-F4,"")</f>
        <v>0.20527777777897427</v>
      </c>
      <c r="H4" s="123">
        <v>45955.732800925929</v>
      </c>
      <c r="I4" s="99" t="str">
        <f>IFERROR(VLOOKUP(D4,DB!A:F,6,0),"")</f>
        <v>Generator-SG</v>
      </c>
      <c r="J4" s="99" t="str">
        <f>IFERROR(VLOOKUP(D4,DB!A:G,7,0),"")</f>
        <v>No BB Shifted</v>
      </c>
      <c r="K4" s="125" t="s">
        <v>39095</v>
      </c>
      <c r="L4" s="121" t="str">
        <f>IFERROR(VLOOKUP(D4,DB!A:I,9,0),"")</f>
        <v>Latis</v>
      </c>
    </row>
    <row r="5" spans="1:16" ht="15" customHeight="1">
      <c r="A5" s="119"/>
      <c r="B5" s="119" t="str">
        <f>IFERROR(VLOOKUP(D5,DB!A:K,11,0),"")</f>
        <v/>
      </c>
      <c r="C5" s="120"/>
      <c r="D5" s="121"/>
      <c r="E5" s="98"/>
      <c r="F5" s="123"/>
      <c r="G5" s="124">
        <f ca="1">IFERROR(NOW()-F5,"")</f>
        <v>45955.94363425926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45955.94363425926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45955.94363425926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45955.94363425926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45955.94363425926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45955.94363425926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45955.94363425926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45955.94363425926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45955.94363425926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45955.94363425926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45955.94363425926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45955.94363425926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45955.94363425926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45955.94363425926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45955.94363425926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45955.94363425926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45955.94363425926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45955.94363425926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45955.94363425926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45955.94363425926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45955.94363425926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45955.94363425926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45955.94363425926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45955.94363425926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45955.94363425926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45955.94363425926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45955.94363425926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45955.94363425926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45955.94363425926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45955.94363425926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45955.94363425926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45955.94363425926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45955.94363425926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45955.94363425926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45955.94363425926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45955.94363425926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45955.94363425926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45955.94363425926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45955.94363425926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45955.94363425926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45955.94363425926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45955.94363425926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45955.94363425926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45955.94363425926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45955.94363425926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45955.94363425926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45955.94363425926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45955.94363425926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45955.94363425926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45955.94363425926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45955.94363425926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45955.94363425926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45955.94363425926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45955.94363425926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45955.94363425926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45955.94363425926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45955.94363425926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45955.94363425926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45955.94363425926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45955.94363425926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45955.94363425926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45955.94363425926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45955.94363425926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45955.94363425926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45955.94363425926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45955.94363425926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45955.94363425926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45955.94363425926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45955.94363425926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45955.94363425926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45955.94363425926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45955.94363425926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45955.94363425926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45955.94363425926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45955.94363425926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45955.94363425926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45955.94363425926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45955.94363425926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45955.94363425926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45955.94363425926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45955.94363425926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45955.94363425926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45955.94363425926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45955.94363425926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45955.94363425926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45955.94363425926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45955.94363425926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45955.94363425926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45955.94363425926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45955.94363425926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45955.94363425926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45955.94363425926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45955.94363425926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45955.94363425926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45955.94363425926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45955.94363425926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45955.94363425926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45955.94363425926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45955.94363425926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45955.94363425926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45955.94363425926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45955.94363425926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45955.94363425926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45955.94363425926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45955.94363425926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45955.94363425926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45955.94363425926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45955.94363425926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45955.94363425926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45955.94363425926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45955.94363425926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45955.94363425926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45955.94363425926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45955.94363425926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45955.94363425926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45955.94363425926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45955.94363425926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45955.94363425926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45955.94363425926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45955.94363425926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45955.94363425926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45955.94363425926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45955.94363425926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45955.94363425926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45955.94363425926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45955.94363425926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45955.94363425926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45955.94363425926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45955.94363425926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45955.94363425926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45955.94363425926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45955.94363425926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45955.94363425926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45955.94363425926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45955.94363425926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45955.94363425926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45955.94363425926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45955.94363425926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45955.94363425926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45955.94363425926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45955.94363425926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45955.94363425926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45955.94363425926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45955.94363425926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45955.94363425926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45955.94363425926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45955.94363425926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45955.94363425926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45955.94363425926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45955.94363425926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45955.94363425926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45955.94363425926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45955.94363425926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45955.94363425926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45955.94363425926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45955.94363425926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45955.94363425926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45955.94363425926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45955.94363425926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45955.94363425926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45955.94363425926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45955.94363425926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45955.94363425926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45955.94363425926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45955.94363425926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45955.94363425926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45955.94363425926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45955.94363425926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45955.94363425926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45955.94363425926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45955.94363425926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45955.94363425926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45955.94363425926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45955.94363425926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45955.94363425926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45955.94363425926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45955.94363425926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45955.94363425926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45955.94363425926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45955.94363425926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45955.94363425926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45955.94363425926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45955.94363425926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45955.94363425926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45955.94363425926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45955.94363425926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45955.94363425926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45955.94363425926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45955.94363425926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45955.94363425926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45955.94363425926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45955.94363425926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45955.94363425926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45955.94363425926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45955.94363425926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45955.94363425926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45955.94363425926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45955.94363425926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45955.94363425926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45955.94363425926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45955.94363425926</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45955.94363425926</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45955.94363425926</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45955.94363425926</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45955.94363425926</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45955.94363425926</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45955.94363425926</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45955.94363425926</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45955.94363425926</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45955.94363425926</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45955.94363425926</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45955.94363425926</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45955.94363425926</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45955.94363425926</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45955.94363425926</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45955.94363425926</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45955.94363425926</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64.111574074071541</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39079</v>
      </c>
      <c r="F3" s="38">
        <v>45926.188877314817</v>
      </c>
      <c r="G3" s="144">
        <f t="shared" ref="G3" ca="1" si="0">IFERROR(NOW()-F3,"")</f>
        <v>29.754756944443216</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39079</v>
      </c>
      <c r="F4" s="153">
        <v>45948.661111111112</v>
      </c>
      <c r="G4" s="154">
        <f ca="1">IFERROR(NOW()-F4,"")</f>
        <v>7.2825231481474475</v>
      </c>
      <c r="H4" s="153">
        <v>45948.661111111112</v>
      </c>
      <c r="I4" s="152" t="str">
        <f>IFERROR(VLOOKUP(D4,DB!A:F,6,0),"")</f>
        <v>SCECO</v>
      </c>
      <c r="J4" s="152" t="str">
        <f>IFERROR(VLOOKUP(D4,DB!A:G,7,0),"")</f>
        <v>Dead</v>
      </c>
      <c r="K4" s="152" t="s">
        <v>39101</v>
      </c>
      <c r="L4" s="152" t="str">
        <f>IFERROR(VLOOKUP(D4,DB!A:I,9,0),"")</f>
        <v>Latis</v>
      </c>
    </row>
    <row r="5" spans="1:13" ht="15">
      <c r="A5" s="152"/>
      <c r="B5" s="152" t="str">
        <f>IFERROR(VLOOKUP(D5,DB!A:K,11,0),"")</f>
        <v/>
      </c>
      <c r="C5" s="152"/>
      <c r="D5" s="152"/>
      <c r="E5" s="152"/>
      <c r="F5" s="153"/>
      <c r="G5" s="154">
        <f ca="1">IFERROR(NOW()-F5,"")</f>
        <v>45955.94363425926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45955.94363425926</v>
      </c>
      <c r="H6" s="153"/>
      <c r="I6" s="152" t="str">
        <f>IFERROR(VLOOKUP(D6,DB!A:F,6,0),"")</f>
        <v/>
      </c>
      <c r="J6" s="152" t="str">
        <f>IFERROR(VLOOKUP(D6,DB!A:G,7,0),"")</f>
        <v/>
      </c>
      <c r="K6" s="152"/>
      <c r="L6" s="152" t="str">
        <f>IFERROR(VLOOKUP(D6,DB!A:I,9,0),"")</f>
        <v/>
      </c>
    </row>
    <row r="7" spans="1:13" ht="15">
      <c r="A7" s="152"/>
      <c r="B7" s="152" t="str">
        <f>IFERROR(VLOOKUP(D7,DB!A:K,11,0),"")</f>
        <v>R5</v>
      </c>
      <c r="C7" s="152"/>
      <c r="D7" s="152" t="s">
        <v>39102</v>
      </c>
      <c r="E7" s="152"/>
      <c r="F7" s="153"/>
      <c r="G7" s="154">
        <f ca="1">IFERROR(NOW()-F7,"")</f>
        <v>45955.94363425926</v>
      </c>
      <c r="H7" s="153"/>
      <c r="I7" s="152" t="str">
        <f>IFERROR(VLOOKUP(D7,DB!A:F,6,0),"")</f>
        <v>SCECO</v>
      </c>
      <c r="J7" s="152" t="str">
        <f>IFERROR(VLOOKUP(D7,DB!A:G,7,0),"")</f>
        <v>Good</v>
      </c>
      <c r="K7" s="152"/>
      <c r="L7" s="152" t="str">
        <f>IFERROR(VLOOKUP(D7,DB!A:I,9,0),"")</f>
        <v>Latis</v>
      </c>
    </row>
    <row r="8" spans="1:13" ht="15">
      <c r="A8" s="152"/>
      <c r="B8" s="152" t="str">
        <f>IFERROR(VLOOKUP(D8,DB!A:K,11,0),"")</f>
        <v/>
      </c>
      <c r="C8" s="152"/>
      <c r="D8" s="152"/>
      <c r="E8" s="152"/>
      <c r="F8" s="153"/>
      <c r="G8" s="154">
        <f ca="1">IFERROR(NOW()-F8,"")</f>
        <v>45955.94363425926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45955.94363425926</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45955.94363425926</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45955.94363425926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45955.94363425926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45955.94363425926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45955.94363425926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45955.94363425926</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45955.94363425926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45955.94363425926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45955.94363425926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45955.94363425926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45955.94363425926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45955.94363425926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45955.94363425926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45955.94363425926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45955.94363425926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45955.94363425926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45955.94363425926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45955.94363425926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45955.94363425926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45955.94363425926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45955.94363425926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45955.94363425926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45955.94363425926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45955.94363425926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45955.94363425926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45955.94363425926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45955.94363425926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45955.94363425926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45955.94363425926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45955.94363425926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45955.94363425926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45955.94363425926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45955.94363425926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45955.94363425926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45955.94363425926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45955.94363425926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45955.94363425926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45955.94363425926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45955.94363425926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45955.94363425926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45955.94363425926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45955.94363425926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45955.94363425926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45955.94363425926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45955.94363425926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45955.94363425926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45955.94363425926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45955.94363425926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45955.94363425926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45955.94363425926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45955.94363425926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45955.94363425926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45955.94363425926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45955.94363425926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45955.94363425926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45955.94363425926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45955.94363425926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45955.94363425926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45955.94363425926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45955.94363425926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45955.94363425926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45955.94363425926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45955.94363425926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45955.94363425926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45955.94363425926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45955.94363425926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45955.94363425926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45955.94363425926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45955.94363425926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45955.94363425926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45955.94363425926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45955.94363425926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45955.94363425926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45955.94363425926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45955.94363425926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45955.94363425926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45955.94363425926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45955.94363425926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45955.94363425926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45955.94363425926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45955.94363425926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45955.94363425926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45955.94363425926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45955.94363425926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45955.94363425926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45955.94363425926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45955.94363425926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45955.94363425926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45955.94363425926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45955.94363425926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45955.94363425926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45955.94363425926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45955.94363425926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45955.94363425926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45955.94363425926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45955.94363425926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45955.94363425926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45955.94363425926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45955.94363425926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45955.94363425926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45955.94363425926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45955.94363425926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45955.94363425926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45955.94363425926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45955.94363425926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45955.94363425926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45955.94363425926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45955.94363425926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45955.94363425926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45955.94363425926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45955.94363425926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45955.94363425926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45955.94363425926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45955.94363425926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45955.94363425926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45955.94363425926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45955.94363425926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45955.94363425926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45955.94363425926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45955.94363425926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45955.94363425926</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45955.94363425926</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45955.94363425926</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45955.94363425926</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45955.94363425926</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45955.94363425926</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45955.94363425926</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45955.94363425926</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45955.94363425926</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45955.94363425926</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45955.94363425926</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45955.94363425926</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45955.94363425926</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45955.94363425926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45955.94363425926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45955.94363425926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45955.94363425926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45955.94363425926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45955.94363425926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45955.94363425926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45955.94363425926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45955.94363425926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45955.94363425926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45955.94363425926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45955.94363425926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45955.94363425926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45955.94363425926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45955.94363425926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45955.94363425926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45955.94363425926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45955.94363425926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45955.94363425926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45955.94363425926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45955.94363425926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45955.94363425926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45955.94363425926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45955.94363425926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45955.94363425926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45955.94363425926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45955.94363425926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45955.94363425926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45955.94363425926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45955.94363425926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45955.94363425926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45955.94363425926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45955.94363425926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45955.94363425926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45955.94363425926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45955.94363425926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45955.94363425926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45955.94363425926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45955.94363425926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45955.94363425926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45955.94363425926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45955.94363425926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45955.94363425926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45955.94363425926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45955.94363425926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45955.94363425926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45955.94363425926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45955.94363425926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45955.94363425926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45955.94363425926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45955.94363425926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45955.94363425926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45955.94363425926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45955.94363425926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45955.94363425926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45955.94363425926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45955.94363425926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45955.94363425926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45955.94363425926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45955.94363425926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45955.94363425926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45955.94363425926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45955.94363425926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45955.94363425926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45955.94363425926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45955.94363425926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45955.94363425926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45955.94363425926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45955.94363425926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45955.94363425926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45955.94363425926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45955.94363425926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45955.94363425926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45955.94363425926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45955.94363425926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45955.94363425926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45955.94363425926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45955.94363425926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45955.94363425926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45955.94363425926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45955.94363425926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45955.94363425926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45955.94363425926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45955.94363425926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45955.94363425926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45955.94363425926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45955.94363425926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45955.94363425926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45955.94363425926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45955.94363425926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45955.94363425926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45955.94363425926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45955.94363425926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45955.94363425926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45955.94363425926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45955.94363425926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45955.94363425926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45955.94363425926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45955.94363425926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45955.94363425926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45955.94363425926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45955.94363425926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45955.94363425926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45955.94363425926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45955.94363425926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45955.94363425926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45955.94363425926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45955.94363425926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45955.94363425926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45955.94363425926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45955.94363425926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45955.94363425926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45955.94363425926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45955.94363425926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45955.94363425926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45955.94363425926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45955.94363425926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45955.94363425926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45955.94363425926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45955.94363425926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45955.94363425926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45955.94363425926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45955.94363425926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45955.94363425926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45955.94363425926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45955.94363425926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45955.94363425926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45955.94363425926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45955.94363425926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45955.94363425926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45955.94363425926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45955.94363425926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45955.94363425926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45955.94363425926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45955.94363425926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45955.94363425926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45955.94363425926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45955.94363425926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45955.94363425926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45955.94363425926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45955.94363425926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45955.94363425926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45955.94363425926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45955.94363425926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45955.94363425926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45955.94363425926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45955.94363425926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45955.94363425926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45955.94363425926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45955.94363425926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45955.94363425926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45955.94363425926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45955.94363425926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45955.94363425926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45955.94363425926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45955.94363425926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45955.94363425926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45955.94363425926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45955.94363425926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45955.94363425926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45955.94363425926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45955.94363425926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45955.94363425926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45955.94363425926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45955.94363425926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45955.94363425926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45955.94363425926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45955.94363425926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45955.94363425926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45955.94363425926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45955.94363425926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45955.94363425926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45955.94363425926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45955.94363425926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45955.94363425926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45955.94363425926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45955.94363425926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45955.94363425926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45955.94363425926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45955.94363425926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45955.94363425926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45955.94363425926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45955.94363425926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45955.94363425926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45955.94363425926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45955.94363425926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45955.94363425926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45955.94363425926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45955.94363425926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45955.94363425926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45955.94363425926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45955.94363425926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45955.94363425926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45955.94363425926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45955.94363425926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45955.94363425926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45955.94363425926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45955.94363425926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45955.94363425926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45955.94363425926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45955.94363425926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45955.94363425926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45955.94363425926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45955.94363425926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45955.94363425926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45955.94363425926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45955.94363425926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45955.94363425926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45955.94363425926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45955.94363425926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45955.94363425926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45955.94363425926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45955.94363425926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45955.94363425926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45955.94363425926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45955.94363425926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45955.94363425926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45955.94363425926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45955.94363425926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45955.94363425926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45955.94363425926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45955.94363425926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45955.94363425926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45955.94363425926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45955.94363425926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45955.94363425926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45955.94363425926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45955.94363425926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45955.94363425926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45955.94363425926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45955.94363425926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45955.94363425926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45955.94363425926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45955.94363425926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45955.94363425926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45955.94363425926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45955.94363425926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45955.94363425926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45955.94363425926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45955.94363425926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45955.94363425926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45955.94363425926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45955.94363425926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45955.94363425926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45955.94363425926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45955.94363425926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45955.94363425926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45955.94363425926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45955.94363425926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45955.94363425926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45955.94363425926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45955.94363425926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45955.94363425926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45955.94363425926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45955.94363425926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45955.94363425926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45955.94363425926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45955.94363425926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45955.94363425926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45955.94363425926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45955.94363425926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45955.94363425926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45955.94363425926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45955.94363425926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45955.94363425926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45955.94363425926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45955.94363425926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45955.94363425926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45955.94363425926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45955.94363425926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45955.94363425926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45955.94363425926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45955.94363425926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45955.94363425926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45955.94363425926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45955.94363425926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45955.94363425926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45955.94363425926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45955.94363425926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45955.94363425926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45955.94363425926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45955.94363425926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45955.94363425926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45955.94363425926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45955.94363425926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45955.94363425926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45955.94363425926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45955.94363425926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45955.94363425926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45955.94363425926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45955.94363425926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45955.94363425926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45955.94363425926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45955.94363425926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45955.94363425926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45955.94363425926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45955.94363425926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45955.94363425926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45955.94363425926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45955.94363425926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45955.94363425926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45955.94363425926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45955.94363425926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45955.94363425926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45955.94363425926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45955.94363425926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45955.94363425926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45955.94363425926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45955.94363425926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45955.94363425926</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45955.94363425926</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45955.94363425926</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45955.94363425926</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45955.94363425926</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45955.94363425926</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45955.94363425926</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45955.94363425926</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45955.94363425926</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45955.94363425926</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45955.94363425926</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45955.94363425926</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45955.94363425926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45955.94363425926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45955.94363425926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45955.94363425926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45955.94363425926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45955.94363425926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45955.94363425926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45955.94363425926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45955.94363425926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45955.94363425926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45955.94363425926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45955.94363425926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45955.94363425926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45955.94363425926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45955.94363425926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45955.94363425926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45955.94363425926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45955.94363425926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45955.94363425926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45955.94363425926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45955.94363425926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45955.94363425926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45955.94363425926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45955.94363425926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45955.94363425926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45955.94363425926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45955.94363425926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45955.94363425926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45955.94363425926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45955.94363425926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45955.94363425926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45955.94363425926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45955.94363425926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45955.94363425926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45955.94363425926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45955.94363425926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45955.94363425926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45955.94363425926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45955.94363425926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45955.94363425926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45955.94363425926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45955.94363425926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45955.94363425926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45955.94363425926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45955.94363425926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45955.94363425926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45955.94363425926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45955.94363425926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45955.94363425926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45955.94363425926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45955.94363425926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45955.94363425926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45955.94363425926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45955.94363425926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45955.94363425926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45955.94363425926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45955.94363425926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45955.94363425926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45955.94363425926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45955.94363425926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45955.94363425926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45955.94363425926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45955.94363425926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45955.94363425926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45955.94363425926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45955.94363425926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45955.94363425926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45955.94363425926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45955.94363425926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45955.94363425926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45955.94363425926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45955.94363425926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45955.94363425926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45955.94363425926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45955.94363425926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45955.94363425926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45955.94363425926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45955.94363425926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45955.94363425926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45955.94363425926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45955.94363425926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45955.94363425926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45955.94363425926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45955.94363425926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45955.94363425926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45955.94363425926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45955.94363425926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45955.94363425926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45955.94363425926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45955.94363425926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45955.94363425926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45955.94363425926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45955.94363425926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45955.94363425926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45955.94363425926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45955.94363425926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45955.94363425926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45955.94363425926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45955.94363425926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45955.94363425926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45955.94363425926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45955.94363425926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45955.94363425926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45955.94363425926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45955.94363425926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45955.94363425926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45955.94363425926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45955.94363425926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45955.94363425926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45955.94363425926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45955.94363425926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45955.94363425926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45955.94363425926</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45955.94363425926</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45955.94363425926</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45955.94363425926</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45955.94363425926</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45955.94363425926</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45955.94363425926</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45955.94363425926</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45955.94363425926</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45955.94363425926</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45955.94363425926</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45955.94363425926</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45955.94363425926</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45955.94363425926</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45955.94363425926</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45955.94363425926</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45955.94363425926</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45955.94363425926</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45955.94363425926</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45955.94363425926</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45955.94363425926</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2025-10-25T19:40:39Z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